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healthuci.sharepoint.com/sites/GRP-UCICardio-ObstetricProgram/Shared Documents/Projects/PQM/"/>
    </mc:Choice>
  </mc:AlternateContent>
  <xr:revisionPtr revIDLastSave="1" documentId="8_{FC43E569-AE50-4C7F-9BE3-962D5CD6FE4E}" xr6:coauthVersionLast="47" xr6:coauthVersionMax="47" xr10:uidLastSave="{EF9E3A98-CE67-4C3E-9C8C-19A679910F5C}"/>
  <bookViews>
    <workbookView xWindow="660" yWindow="1830" windowWidth="26970" windowHeight="13635" xr2:uid="{EB843732-783B-48C4-86CF-1AD088377B2B}"/>
  </bookViews>
  <sheets>
    <sheet name="Clinician-level" sheetId="4" r:id="rId1"/>
    <sheet name="Accountable Entity-level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0" i="5" l="1"/>
  <c r="D80" i="5"/>
  <c r="F79" i="5"/>
  <c r="D79" i="5"/>
  <c r="E79" i="5" s="1"/>
  <c r="F78" i="5"/>
  <c r="D78" i="5"/>
  <c r="E78" i="5" s="1"/>
  <c r="F77" i="5"/>
  <c r="D77" i="5"/>
  <c r="E77" i="5" s="1"/>
  <c r="F76" i="5"/>
  <c r="D76" i="5"/>
  <c r="G76" i="5" s="1"/>
  <c r="F75" i="5"/>
  <c r="D75" i="5"/>
  <c r="G75" i="5" s="1"/>
  <c r="F74" i="5"/>
  <c r="D74" i="5"/>
  <c r="F73" i="5"/>
  <c r="D73" i="5"/>
  <c r="F72" i="5"/>
  <c r="D72" i="5"/>
  <c r="E72" i="5" s="1"/>
  <c r="F70" i="5"/>
  <c r="D70" i="5"/>
  <c r="F69" i="5"/>
  <c r="D69" i="5"/>
  <c r="G69" i="5" s="1"/>
  <c r="F68" i="5"/>
  <c r="D68" i="5"/>
  <c r="G68" i="5" s="1"/>
  <c r="F67" i="5"/>
  <c r="D67" i="5"/>
  <c r="E67" i="5" s="1"/>
  <c r="F66" i="5"/>
  <c r="D66" i="5"/>
  <c r="E66" i="5" s="1"/>
  <c r="F65" i="5"/>
  <c r="D65" i="5"/>
  <c r="F64" i="5"/>
  <c r="D64" i="5"/>
  <c r="E64" i="5" s="1"/>
  <c r="F63" i="5"/>
  <c r="D63" i="5"/>
  <c r="E63" i="5" s="1"/>
  <c r="F62" i="5"/>
  <c r="D62" i="5"/>
  <c r="G62" i="5" s="1"/>
  <c r="F60" i="5"/>
  <c r="D60" i="5"/>
  <c r="F59" i="5"/>
  <c r="D59" i="5"/>
  <c r="F58" i="5"/>
  <c r="D58" i="5"/>
  <c r="E58" i="5" s="1"/>
  <c r="F57" i="5"/>
  <c r="D57" i="5"/>
  <c r="F56" i="5"/>
  <c r="D56" i="5"/>
  <c r="E56" i="5" s="1"/>
  <c r="F54" i="5"/>
  <c r="D54" i="5"/>
  <c r="E54" i="5" s="1"/>
  <c r="F53" i="5"/>
  <c r="D53" i="5"/>
  <c r="F52" i="5"/>
  <c r="D52" i="5"/>
  <c r="F51" i="5"/>
  <c r="D51" i="5"/>
  <c r="F50" i="5"/>
  <c r="D50" i="5"/>
  <c r="E50" i="5" s="1"/>
  <c r="F48" i="5"/>
  <c r="D48" i="5"/>
  <c r="E48" i="5" s="1"/>
  <c r="M48" i="5" s="1"/>
  <c r="F46" i="5"/>
  <c r="D46" i="5"/>
  <c r="G46" i="5" s="1"/>
  <c r="F45" i="5"/>
  <c r="D45" i="5"/>
  <c r="F44" i="5"/>
  <c r="D44" i="5"/>
  <c r="F42" i="5"/>
  <c r="D42" i="5"/>
  <c r="E42" i="5" s="1"/>
  <c r="F41" i="5"/>
  <c r="D41" i="5"/>
  <c r="F40" i="5"/>
  <c r="D40" i="5"/>
  <c r="G40" i="5" s="1"/>
  <c r="F39" i="5"/>
  <c r="D39" i="5"/>
  <c r="G39" i="5" s="1"/>
  <c r="F38" i="5"/>
  <c r="D38" i="5"/>
  <c r="E38" i="5" s="1"/>
  <c r="F37" i="5"/>
  <c r="D37" i="5"/>
  <c r="F36" i="5"/>
  <c r="D36" i="5"/>
  <c r="F35" i="5"/>
  <c r="D35" i="5"/>
  <c r="E35" i="5" s="1"/>
  <c r="F34" i="5"/>
  <c r="D34" i="5"/>
  <c r="E34" i="5" s="1"/>
  <c r="F31" i="5"/>
  <c r="D31" i="5"/>
  <c r="G31" i="5" s="1"/>
  <c r="F30" i="5"/>
  <c r="D30" i="5"/>
  <c r="E30" i="5" s="1"/>
  <c r="F28" i="5"/>
  <c r="D28" i="5"/>
  <c r="F27" i="5"/>
  <c r="D27" i="5"/>
  <c r="E27" i="5" s="1"/>
  <c r="F25" i="5"/>
  <c r="D25" i="5"/>
  <c r="E25" i="5" s="1"/>
  <c r="F24" i="5"/>
  <c r="D24" i="5"/>
  <c r="E24" i="5" s="1"/>
  <c r="F22" i="5"/>
  <c r="D22" i="5"/>
  <c r="G22" i="5" s="1"/>
  <c r="F21" i="5"/>
  <c r="D21" i="5"/>
  <c r="F20" i="5"/>
  <c r="D20" i="5"/>
  <c r="E20" i="5" s="1"/>
  <c r="F19" i="5"/>
  <c r="D19" i="5"/>
  <c r="E19" i="5" s="1"/>
  <c r="F18" i="5"/>
  <c r="D18" i="5"/>
  <c r="E18" i="5" s="1"/>
  <c r="F17" i="5"/>
  <c r="D17" i="5"/>
  <c r="E17" i="5" s="1"/>
  <c r="F16" i="5"/>
  <c r="D16" i="5"/>
  <c r="F15" i="5"/>
  <c r="D15" i="5"/>
  <c r="F14" i="5"/>
  <c r="D14" i="5"/>
  <c r="G21" i="5" l="1"/>
  <c r="G45" i="5"/>
  <c r="G53" i="5"/>
  <c r="G74" i="5"/>
  <c r="M72" i="5"/>
  <c r="G77" i="5"/>
  <c r="G19" i="5"/>
  <c r="G36" i="5"/>
  <c r="G48" i="5"/>
  <c r="G51" i="5"/>
  <c r="G65" i="5"/>
  <c r="G52" i="5"/>
  <c r="G72" i="5"/>
  <c r="G38" i="5"/>
  <c r="M17" i="5"/>
  <c r="E52" i="5"/>
  <c r="M52" i="5" s="1"/>
  <c r="G66" i="5"/>
  <c r="E76" i="5"/>
  <c r="M76" i="5" s="1"/>
  <c r="G14" i="5"/>
  <c r="M63" i="5"/>
  <c r="M34" i="5"/>
  <c r="M27" i="5"/>
  <c r="G25" i="5"/>
  <c r="E21" i="5"/>
  <c r="M21" i="5" s="1"/>
  <c r="G58" i="5"/>
  <c r="E39" i="5"/>
  <c r="M39" i="5" s="1"/>
  <c r="G42" i="5"/>
  <c r="K87" i="5"/>
  <c r="E36" i="5"/>
  <c r="M36" i="5" s="1"/>
  <c r="E51" i="5"/>
  <c r="M51" i="5" s="1"/>
  <c r="G60" i="5"/>
  <c r="E65" i="5"/>
  <c r="M65" i="5" s="1"/>
  <c r="G34" i="5"/>
  <c r="G17" i="5"/>
  <c r="M58" i="5"/>
  <c r="G50" i="5"/>
  <c r="E40" i="5"/>
  <c r="M40" i="5" s="1"/>
  <c r="G79" i="5"/>
  <c r="E53" i="5"/>
  <c r="M53" i="5" s="1"/>
  <c r="G80" i="5"/>
  <c r="G63" i="5"/>
  <c r="G16" i="5"/>
  <c r="G37" i="5"/>
  <c r="G56" i="5"/>
  <c r="M24" i="5"/>
  <c r="M56" i="5"/>
  <c r="E44" i="5"/>
  <c r="G44" i="5"/>
  <c r="G18" i="5"/>
  <c r="M38" i="5"/>
  <c r="G54" i="5"/>
  <c r="E57" i="5"/>
  <c r="G57" i="5"/>
  <c r="E69" i="5"/>
  <c r="M20" i="5"/>
  <c r="E37" i="5"/>
  <c r="M64" i="5"/>
  <c r="M78" i="5"/>
  <c r="M35" i="5"/>
  <c r="M67" i="5"/>
  <c r="M25" i="5"/>
  <c r="G35" i="5"/>
  <c r="G67" i="5"/>
  <c r="E80" i="5"/>
  <c r="M80" i="5" s="1"/>
  <c r="G15" i="5"/>
  <c r="E15" i="5"/>
  <c r="M18" i="5"/>
  <c r="G20" i="5"/>
  <c r="G24" i="5"/>
  <c r="M30" i="5"/>
  <c r="G64" i="5"/>
  <c r="G78" i="5"/>
  <c r="E22" i="5"/>
  <c r="M22" i="5" s="1"/>
  <c r="G27" i="5"/>
  <c r="M66" i="5"/>
  <c r="E28" i="5"/>
  <c r="G28" i="5"/>
  <c r="E59" i="5"/>
  <c r="G59" i="5"/>
  <c r="M19" i="5"/>
  <c r="E41" i="5"/>
  <c r="G41" i="5"/>
  <c r="M42" i="5"/>
  <c r="E68" i="5"/>
  <c r="M68" i="5" s="1"/>
  <c r="E73" i="5"/>
  <c r="G73" i="5"/>
  <c r="M54" i="5"/>
  <c r="E14" i="5"/>
  <c r="M50" i="5"/>
  <c r="M77" i="5"/>
  <c r="F85" i="5"/>
  <c r="L38" i="5" s="1"/>
  <c r="E70" i="5"/>
  <c r="G70" i="5"/>
  <c r="M79" i="5"/>
  <c r="E16" i="5"/>
  <c r="E31" i="5"/>
  <c r="E46" i="5"/>
  <c r="E62" i="5"/>
  <c r="E75" i="5"/>
  <c r="E45" i="5"/>
  <c r="E60" i="5"/>
  <c r="E74" i="5"/>
  <c r="G30" i="5"/>
  <c r="L36" i="5" l="1"/>
  <c r="L37" i="5"/>
  <c r="L39" i="5"/>
  <c r="L20" i="5"/>
  <c r="L65" i="5"/>
  <c r="L69" i="5"/>
  <c r="L21" i="5"/>
  <c r="G85" i="5"/>
  <c r="K90" i="5" s="1"/>
  <c r="H40" i="5" s="1"/>
  <c r="I40" i="5" s="1"/>
  <c r="J40" i="5" s="1"/>
  <c r="L68" i="5"/>
  <c r="M73" i="5"/>
  <c r="M44" i="5"/>
  <c r="L79" i="5"/>
  <c r="L64" i="5"/>
  <c r="L22" i="5"/>
  <c r="M15" i="5"/>
  <c r="M57" i="5"/>
  <c r="M60" i="5"/>
  <c r="L51" i="5"/>
  <c r="M14" i="5"/>
  <c r="L35" i="5"/>
  <c r="M74" i="5"/>
  <c r="L56" i="5"/>
  <c r="M70" i="5"/>
  <c r="L57" i="5"/>
  <c r="M45" i="5"/>
  <c r="L66" i="5"/>
  <c r="L18" i="5"/>
  <c r="L80" i="5"/>
  <c r="L40" i="5"/>
  <c r="M31" i="5"/>
  <c r="M41" i="5"/>
  <c r="M16" i="5"/>
  <c r="M28" i="5"/>
  <c r="L76" i="5"/>
  <c r="L63" i="5"/>
  <c r="L48" i="5"/>
  <c r="L34" i="5"/>
  <c r="L17" i="5"/>
  <c r="L75" i="5"/>
  <c r="L83" i="5"/>
  <c r="L59" i="5"/>
  <c r="L41" i="5"/>
  <c r="L15" i="5"/>
  <c r="L74" i="5"/>
  <c r="L58" i="5"/>
  <c r="L77" i="5"/>
  <c r="L81" i="5"/>
  <c r="L72" i="5"/>
  <c r="L46" i="5"/>
  <c r="L16" i="5"/>
  <c r="L60" i="5"/>
  <c r="L42" i="5"/>
  <c r="L28" i="5"/>
  <c r="L44" i="5"/>
  <c r="L50" i="5"/>
  <c r="L31" i="5"/>
  <c r="L19" i="5"/>
  <c r="L73" i="5"/>
  <c r="L14" i="5"/>
  <c r="L62" i="5"/>
  <c r="L30" i="5"/>
  <c r="L25" i="5"/>
  <c r="L45" i="5"/>
  <c r="L27" i="5"/>
  <c r="L67" i="5"/>
  <c r="L24" i="5"/>
  <c r="L70" i="5"/>
  <c r="M62" i="5"/>
  <c r="M69" i="5"/>
  <c r="L52" i="5"/>
  <c r="M75" i="5"/>
  <c r="M46" i="5"/>
  <c r="L54" i="5"/>
  <c r="M59" i="5"/>
  <c r="L53" i="5"/>
  <c r="M37" i="5"/>
  <c r="L78" i="5"/>
  <c r="H78" i="5" l="1"/>
  <c r="I78" i="5" s="1"/>
  <c r="J78" i="5" s="1"/>
  <c r="H31" i="5"/>
  <c r="I31" i="5" s="1"/>
  <c r="J31" i="5" s="1"/>
  <c r="H64" i="5"/>
  <c r="I64" i="5" s="1"/>
  <c r="J64" i="5" s="1"/>
  <c r="H20" i="5"/>
  <c r="I20" i="5" s="1"/>
  <c r="J20" i="5" s="1"/>
  <c r="H68" i="5"/>
  <c r="I68" i="5" s="1"/>
  <c r="J68" i="5" s="1"/>
  <c r="H59" i="5"/>
  <c r="I59" i="5" s="1"/>
  <c r="J59" i="5" s="1"/>
  <c r="H46" i="5"/>
  <c r="I46" i="5" s="1"/>
  <c r="J46" i="5" s="1"/>
  <c r="H22" i="5"/>
  <c r="I22" i="5" s="1"/>
  <c r="J22" i="5" s="1"/>
  <c r="H14" i="5"/>
  <c r="I14" i="5" s="1"/>
  <c r="J14" i="5" s="1"/>
  <c r="H80" i="5"/>
  <c r="I80" i="5" s="1"/>
  <c r="J80" i="5" s="1"/>
  <c r="H74" i="5"/>
  <c r="I74" i="5" s="1"/>
  <c r="J74" i="5" s="1"/>
  <c r="H44" i="5"/>
  <c r="I44" i="5" s="1"/>
  <c r="J44" i="5" s="1"/>
  <c r="H62" i="5"/>
  <c r="I62" i="5" s="1"/>
  <c r="J62" i="5" s="1"/>
  <c r="H17" i="5"/>
  <c r="I17" i="5" s="1"/>
  <c r="J17" i="5" s="1"/>
  <c r="H56" i="5"/>
  <c r="I56" i="5" s="1"/>
  <c r="J56" i="5" s="1"/>
  <c r="H54" i="5"/>
  <c r="I54" i="5" s="1"/>
  <c r="J54" i="5" s="1"/>
  <c r="H30" i="5"/>
  <c r="I30" i="5" s="1"/>
  <c r="J30" i="5" s="1"/>
  <c r="H51" i="5"/>
  <c r="I51" i="5" s="1"/>
  <c r="J51" i="5" s="1"/>
  <c r="H45" i="5"/>
  <c r="I45" i="5" s="1"/>
  <c r="J45" i="5" s="1"/>
  <c r="H70" i="5"/>
  <c r="I70" i="5" s="1"/>
  <c r="J70" i="5" s="1"/>
  <c r="H63" i="5"/>
  <c r="I63" i="5" s="1"/>
  <c r="J63" i="5" s="1"/>
  <c r="H37" i="5"/>
  <c r="I37" i="5" s="1"/>
  <c r="J37" i="5" s="1"/>
  <c r="H76" i="5"/>
  <c r="I76" i="5" s="1"/>
  <c r="J76" i="5" s="1"/>
  <c r="H24" i="5"/>
  <c r="I24" i="5" s="1"/>
  <c r="J24" i="5" s="1"/>
  <c r="H79" i="5"/>
  <c r="I79" i="5" s="1"/>
  <c r="J79" i="5" s="1"/>
  <c r="H42" i="5"/>
  <c r="I42" i="5" s="1"/>
  <c r="J42" i="5" s="1"/>
  <c r="H48" i="5"/>
  <c r="I48" i="5" s="1"/>
  <c r="J48" i="5" s="1"/>
  <c r="H66" i="5"/>
  <c r="I66" i="5" s="1"/>
  <c r="J66" i="5" s="1"/>
  <c r="H36" i="5"/>
  <c r="I36" i="5" s="1"/>
  <c r="J36" i="5" s="1"/>
  <c r="H41" i="5"/>
  <c r="I41" i="5" s="1"/>
  <c r="J41" i="5" s="1"/>
  <c r="H69" i="5"/>
  <c r="I69" i="5" s="1"/>
  <c r="J69" i="5" s="1"/>
  <c r="H25" i="5"/>
  <c r="I25" i="5" s="1"/>
  <c r="J25" i="5" s="1"/>
  <c r="H75" i="5"/>
  <c r="I75" i="5" s="1"/>
  <c r="J75" i="5" s="1"/>
  <c r="H19" i="5"/>
  <c r="I19" i="5" s="1"/>
  <c r="J19" i="5" s="1"/>
  <c r="H53" i="5"/>
  <c r="I53" i="5" s="1"/>
  <c r="J53" i="5" s="1"/>
  <c r="H77" i="5"/>
  <c r="I77" i="5" s="1"/>
  <c r="J77" i="5" s="1"/>
  <c r="H15" i="5"/>
  <c r="I15" i="5" s="1"/>
  <c r="J15" i="5" s="1"/>
  <c r="H52" i="5"/>
  <c r="I52" i="5" s="1"/>
  <c r="J52" i="5" s="1"/>
  <c r="H34" i="5"/>
  <c r="I34" i="5" s="1"/>
  <c r="J34" i="5" s="1"/>
  <c r="H67" i="5"/>
  <c r="I67" i="5" s="1"/>
  <c r="J67" i="5" s="1"/>
  <c r="H27" i="5"/>
  <c r="I27" i="5" s="1"/>
  <c r="J27" i="5" s="1"/>
  <c r="H39" i="5"/>
  <c r="I39" i="5" s="1"/>
  <c r="J39" i="5" s="1"/>
  <c r="H57" i="5"/>
  <c r="I57" i="5" s="1"/>
  <c r="J57" i="5" s="1"/>
  <c r="H38" i="5"/>
  <c r="I38" i="5" s="1"/>
  <c r="J38" i="5" s="1"/>
  <c r="H65" i="5"/>
  <c r="I65" i="5" s="1"/>
  <c r="J65" i="5" s="1"/>
  <c r="H72" i="5"/>
  <c r="I72" i="5" s="1"/>
  <c r="J72" i="5" s="1"/>
  <c r="H58" i="5"/>
  <c r="I58" i="5" s="1"/>
  <c r="J58" i="5" s="1"/>
  <c r="H60" i="5"/>
  <c r="I60" i="5" s="1"/>
  <c r="J60" i="5" s="1"/>
  <c r="H50" i="5"/>
  <c r="I50" i="5" s="1"/>
  <c r="J50" i="5" s="1"/>
  <c r="H16" i="5"/>
  <c r="I16" i="5" s="1"/>
  <c r="J16" i="5" s="1"/>
  <c r="H21" i="5"/>
  <c r="I21" i="5" s="1"/>
  <c r="J21" i="5" s="1"/>
  <c r="H18" i="5"/>
  <c r="I18" i="5" s="1"/>
  <c r="J18" i="5" s="1"/>
  <c r="H28" i="5"/>
  <c r="I28" i="5" s="1"/>
  <c r="J28" i="5" s="1"/>
  <c r="H73" i="5"/>
  <c r="I73" i="5" s="1"/>
  <c r="J73" i="5" s="1"/>
  <c r="H35" i="5"/>
  <c r="I35" i="5" s="1"/>
  <c r="J35" i="5" s="1"/>
  <c r="M85" i="5"/>
  <c r="K91" i="5" s="1"/>
  <c r="J85" i="5" l="1"/>
  <c r="K88" i="5" s="1"/>
  <c r="K76" i="5" s="1"/>
  <c r="K89" i="5" l="1"/>
  <c r="K35" i="5"/>
  <c r="N35" i="5" s="1"/>
  <c r="K30" i="5"/>
  <c r="N30" i="5" s="1"/>
  <c r="O30" i="5" s="1"/>
  <c r="P30" i="5" s="1"/>
  <c r="K83" i="5"/>
  <c r="N83" i="5" s="1"/>
  <c r="O83" i="5" s="1"/>
  <c r="K77" i="5"/>
  <c r="N77" i="5" s="1"/>
  <c r="O77" i="5" s="1"/>
  <c r="P77" i="5" s="1"/>
  <c r="K57" i="5"/>
  <c r="N57" i="5" s="1"/>
  <c r="O57" i="5" s="1"/>
  <c r="P57" i="5" s="1"/>
  <c r="K46" i="5"/>
  <c r="N46" i="5" s="1"/>
  <c r="O46" i="5" s="1"/>
  <c r="P46" i="5" s="1"/>
  <c r="K44" i="5"/>
  <c r="N44" i="5" s="1"/>
  <c r="O44" i="5" s="1"/>
  <c r="P44" i="5" s="1"/>
  <c r="K14" i="5"/>
  <c r="N14" i="5" s="1"/>
  <c r="O14" i="5" s="1"/>
  <c r="P14" i="5" s="1"/>
  <c r="K42" i="5"/>
  <c r="N42" i="5" s="1"/>
  <c r="O42" i="5" s="1"/>
  <c r="P42" i="5" s="1"/>
  <c r="K69" i="5"/>
  <c r="N69" i="5" s="1"/>
  <c r="K22" i="5"/>
  <c r="N22" i="5" s="1"/>
  <c r="O22" i="5" s="1"/>
  <c r="P22" i="5" s="1"/>
  <c r="K51" i="5"/>
  <c r="N51" i="5" s="1"/>
  <c r="K52" i="5"/>
  <c r="N52" i="5" s="1"/>
  <c r="O52" i="5" s="1"/>
  <c r="P52" i="5" s="1"/>
  <c r="K58" i="5"/>
  <c r="N58" i="5" s="1"/>
  <c r="O58" i="5" s="1"/>
  <c r="P58" i="5" s="1"/>
  <c r="K39" i="5"/>
  <c r="N39" i="5" s="1"/>
  <c r="O39" i="5" s="1"/>
  <c r="P39" i="5" s="1"/>
  <c r="K59" i="5"/>
  <c r="N59" i="5" s="1"/>
  <c r="O59" i="5" s="1"/>
  <c r="P59" i="5" s="1"/>
  <c r="K50" i="5"/>
  <c r="N50" i="5" s="1"/>
  <c r="O50" i="5" s="1"/>
  <c r="P50" i="5" s="1"/>
  <c r="K78" i="5"/>
  <c r="N78" i="5" s="1"/>
  <c r="O78" i="5" s="1"/>
  <c r="P78" i="5" s="1"/>
  <c r="K48" i="5"/>
  <c r="N48" i="5" s="1"/>
  <c r="O48" i="5" s="1"/>
  <c r="P48" i="5" s="1"/>
  <c r="K27" i="5"/>
  <c r="N27" i="5" s="1"/>
  <c r="K31" i="5"/>
  <c r="K53" i="5"/>
  <c r="N53" i="5" s="1"/>
  <c r="O53" i="5" s="1"/>
  <c r="P53" i="5" s="1"/>
  <c r="K34" i="5"/>
  <c r="N34" i="5" s="1"/>
  <c r="O34" i="5" s="1"/>
  <c r="P34" i="5" s="1"/>
  <c r="K63" i="5"/>
  <c r="N63" i="5" s="1"/>
  <c r="O63" i="5" s="1"/>
  <c r="P63" i="5" s="1"/>
  <c r="K45" i="5"/>
  <c r="N45" i="5" s="1"/>
  <c r="K28" i="5"/>
  <c r="N28" i="5" s="1"/>
  <c r="O28" i="5" s="1"/>
  <c r="P28" i="5" s="1"/>
  <c r="K65" i="5"/>
  <c r="N65" i="5" s="1"/>
  <c r="O65" i="5" s="1"/>
  <c r="P65" i="5" s="1"/>
  <c r="K40" i="5"/>
  <c r="N40" i="5" s="1"/>
  <c r="O40" i="5" s="1"/>
  <c r="P40" i="5" s="1"/>
  <c r="K64" i="5"/>
  <c r="N64" i="5" s="1"/>
  <c r="O64" i="5" s="1"/>
  <c r="P64" i="5" s="1"/>
  <c r="K67" i="5"/>
  <c r="N67" i="5" s="1"/>
  <c r="O67" i="5" s="1"/>
  <c r="P67" i="5" s="1"/>
  <c r="K80" i="5"/>
  <c r="N80" i="5" s="1"/>
  <c r="O80" i="5" s="1"/>
  <c r="P80" i="5" s="1"/>
  <c r="K70" i="5"/>
  <c r="N70" i="5" s="1"/>
  <c r="K66" i="5"/>
  <c r="N66" i="5" s="1"/>
  <c r="O66" i="5" s="1"/>
  <c r="P66" i="5" s="1"/>
  <c r="K41" i="5"/>
  <c r="N41" i="5" s="1"/>
  <c r="O41" i="5" s="1"/>
  <c r="P41" i="5" s="1"/>
  <c r="K56" i="5"/>
  <c r="N56" i="5" s="1"/>
  <c r="O56" i="5" s="1"/>
  <c r="P56" i="5" s="1"/>
  <c r="K62" i="5"/>
  <c r="N62" i="5" s="1"/>
  <c r="K38" i="5"/>
  <c r="N38" i="5" s="1"/>
  <c r="O38" i="5" s="1"/>
  <c r="P38" i="5" s="1"/>
  <c r="K74" i="5"/>
  <c r="N74" i="5" s="1"/>
  <c r="K20" i="5"/>
  <c r="N20" i="5" s="1"/>
  <c r="O20" i="5" s="1"/>
  <c r="P20" i="5" s="1"/>
  <c r="K24" i="5"/>
  <c r="N24" i="5" s="1"/>
  <c r="O24" i="5" s="1"/>
  <c r="P24" i="5" s="1"/>
  <c r="K19" i="5"/>
  <c r="N19" i="5" s="1"/>
  <c r="O19" i="5" s="1"/>
  <c r="P19" i="5" s="1"/>
  <c r="K21" i="5"/>
  <c r="N21" i="5" s="1"/>
  <c r="O21" i="5" s="1"/>
  <c r="P21" i="5" s="1"/>
  <c r="K73" i="5"/>
  <c r="N73" i="5" s="1"/>
  <c r="K36" i="5"/>
  <c r="N36" i="5" s="1"/>
  <c r="O36" i="5" s="1"/>
  <c r="P36" i="5" s="1"/>
  <c r="K79" i="5"/>
  <c r="N79" i="5" s="1"/>
  <c r="O79" i="5" s="1"/>
  <c r="P79" i="5" s="1"/>
  <c r="K15" i="5"/>
  <c r="N15" i="5" s="1"/>
  <c r="K72" i="5"/>
  <c r="N72" i="5" s="1"/>
  <c r="O72" i="5" s="1"/>
  <c r="P72" i="5" s="1"/>
  <c r="K54" i="5"/>
  <c r="N54" i="5" s="1"/>
  <c r="O54" i="5" s="1"/>
  <c r="P54" i="5" s="1"/>
  <c r="K60" i="5"/>
  <c r="N60" i="5" s="1"/>
  <c r="K37" i="5"/>
  <c r="N37" i="5" s="1"/>
  <c r="O37" i="5" s="1"/>
  <c r="P37" i="5" s="1"/>
  <c r="K75" i="5"/>
  <c r="N75" i="5" s="1"/>
  <c r="O75" i="5" s="1"/>
  <c r="P75" i="5" s="1"/>
  <c r="K68" i="5"/>
  <c r="N68" i="5" s="1"/>
  <c r="O68" i="5" s="1"/>
  <c r="P68" i="5" s="1"/>
  <c r="K25" i="5"/>
  <c r="N25" i="5" s="1"/>
  <c r="O25" i="5" s="1"/>
  <c r="P25" i="5" s="1"/>
  <c r="K16" i="5"/>
  <c r="N16" i="5" s="1"/>
  <c r="O16" i="5" s="1"/>
  <c r="P16" i="5" s="1"/>
  <c r="K17" i="5"/>
  <c r="N17" i="5" s="1"/>
  <c r="O17" i="5" s="1"/>
  <c r="P17" i="5" s="1"/>
  <c r="K18" i="5"/>
  <c r="N18" i="5" s="1"/>
  <c r="K81" i="5"/>
  <c r="N81" i="5" s="1"/>
  <c r="O81" i="5" s="1"/>
  <c r="N76" i="5"/>
  <c r="O76" i="5" s="1"/>
  <c r="P76" i="5" s="1"/>
  <c r="O74" i="5" l="1"/>
  <c r="P74" i="5" s="1"/>
  <c r="O73" i="5"/>
  <c r="P73" i="5" s="1"/>
  <c r="N31" i="5"/>
  <c r="O31" i="5" s="1"/>
  <c r="P31" i="5" s="1"/>
  <c r="O27" i="5"/>
  <c r="P27" i="5" s="1"/>
  <c r="O35" i="5"/>
  <c r="P35" i="5" s="1"/>
  <c r="O15" i="5"/>
  <c r="P15" i="5" s="1"/>
  <c r="O62" i="5"/>
  <c r="P62" i="5" s="1"/>
  <c r="O69" i="5"/>
  <c r="P69" i="5" s="1"/>
  <c r="O45" i="5"/>
  <c r="P45" i="5" s="1"/>
  <c r="O60" i="5"/>
  <c r="P60" i="5" s="1"/>
  <c r="O51" i="5"/>
  <c r="P51" i="5" s="1"/>
  <c r="O70" i="5"/>
  <c r="P70" i="5" s="1"/>
  <c r="O18" i="5"/>
  <c r="P18" i="5" s="1"/>
  <c r="P85" i="5" l="1"/>
</calcChain>
</file>

<file path=xl/sharedStrings.xml><?xml version="1.0" encoding="utf-8"?>
<sst xmlns="http://schemas.openxmlformats.org/spreadsheetml/2006/main" count="147" uniqueCount="133">
  <si>
    <t>Screened</t>
  </si>
  <si>
    <t xml:space="preserve">Total </t>
  </si>
  <si>
    <t>Provider</t>
  </si>
  <si>
    <t>Provider N</t>
  </si>
  <si>
    <t>1-4</t>
  </si>
  <si>
    <t>5-9</t>
  </si>
  <si>
    <t>10-19</t>
  </si>
  <si>
    <t>20-29</t>
  </si>
  <si>
    <t>30-39</t>
  </si>
  <si>
    <t>40-49</t>
  </si>
  <si>
    <t>50-59</t>
  </si>
  <si>
    <t>100-199</t>
  </si>
  <si>
    <t>Denominator (Total)</t>
  </si>
  <si>
    <t xml:space="preserve"> </t>
  </si>
  <si>
    <t>200-299</t>
  </si>
  <si>
    <t>300-399</t>
  </si>
  <si>
    <t>600+</t>
  </si>
  <si>
    <t>400-599</t>
  </si>
  <si>
    <t>Median</t>
  </si>
  <si>
    <t>Lower Quartile</t>
  </si>
  <si>
    <t>Upper Quartile</t>
  </si>
  <si>
    <t>mean</t>
  </si>
  <si>
    <t>SD</t>
  </si>
  <si>
    <t>measure 1</t>
  </si>
  <si>
    <t>Summary statistics of measure 1 by clinician patient volume category</t>
  </si>
  <si>
    <t>List of provider m1</t>
  </si>
  <si>
    <t>Data to calculate Signal-to-Noise reliability ratio (for Measure 1)</t>
  </si>
  <si>
    <t xml:space="preserve">Clinics </t>
  </si>
  <si>
    <t>Denominator</t>
  </si>
  <si>
    <t>Numerator</t>
  </si>
  <si>
    <t>Y</t>
  </si>
  <si>
    <t>V</t>
  </si>
  <si>
    <t>Weight</t>
  </si>
  <si>
    <t>YW</t>
  </si>
  <si>
    <r>
      <t>(k/(k-1))(Y-bhat)</t>
    </r>
    <r>
      <rPr>
        <b/>
        <vertAlign val="superscript"/>
        <sz val="11"/>
        <color theme="1"/>
        <rFont val="Aptos Narrow"/>
        <family val="2"/>
        <scheme val="minor"/>
      </rPr>
      <t>2</t>
    </r>
  </si>
  <si>
    <r>
      <t>(k/(k-1))(Y-bhat)</t>
    </r>
    <r>
      <rPr>
        <b/>
        <vertAlign val="superscript"/>
        <sz val="11"/>
        <color theme="1"/>
        <rFont val="Aptos Narrow"/>
        <family val="2"/>
        <scheme val="minor"/>
      </rPr>
      <t>2</t>
    </r>
    <r>
      <rPr>
        <b/>
        <sz val="11"/>
        <color theme="1"/>
        <rFont val="Aptos Narrow"/>
        <family val="2"/>
        <scheme val="minor"/>
      </rPr>
      <t>-V</t>
    </r>
  </si>
  <si>
    <r>
      <t>W[(k/(k-1))(Y-bhat)</t>
    </r>
    <r>
      <rPr>
        <b/>
        <vertAlign val="superscript"/>
        <sz val="11"/>
        <color theme="1"/>
        <rFont val="Aptos Narrow"/>
        <family val="2"/>
        <scheme val="minor"/>
      </rPr>
      <t>2</t>
    </r>
    <r>
      <rPr>
        <b/>
        <sz val="11"/>
        <color theme="1"/>
        <rFont val="Aptos Narrow"/>
        <family val="2"/>
        <scheme val="minor"/>
      </rPr>
      <t>-V]</t>
    </r>
  </si>
  <si>
    <t>B</t>
  </si>
  <si>
    <t>rhat</t>
  </si>
  <si>
    <t>VW</t>
  </si>
  <si>
    <t>υ</t>
  </si>
  <si>
    <r>
      <t>s</t>
    </r>
    <r>
      <rPr>
        <b/>
        <vertAlign val="superscript"/>
        <sz val="11"/>
        <color theme="1"/>
        <rFont val="Aptos Narrow"/>
        <family val="2"/>
        <scheme val="minor"/>
      </rPr>
      <t>2</t>
    </r>
  </si>
  <si>
    <t>Reliability</t>
  </si>
  <si>
    <t>UCI CM OB GYN</t>
  </si>
  <si>
    <t>UCI FQHC ANA FAMILY MED</t>
  </si>
  <si>
    <t>UCI FQHC ANA OB GYN</t>
  </si>
  <si>
    <t>UCI FQHC SA FAMILY MED</t>
  </si>
  <si>
    <t>UCI FQHC SA OB GYN</t>
  </si>
  <si>
    <t>UCI MAN MFM</t>
  </si>
  <si>
    <t>UCI MAN OB GYN</t>
  </si>
  <si>
    <t>UCI PLAZA FAMILY MED</t>
  </si>
  <si>
    <t>UCI TUSTIN OB GYN</t>
  </si>
  <si>
    <t>UCI WCAC FAMILY MED</t>
  </si>
  <si>
    <t>UCI YORBA LND OB GYN</t>
  </si>
  <si>
    <t>AMP WOMENS HEALTH SVCS</t>
  </si>
  <si>
    <t>BKH CV IMAGING</t>
  </si>
  <si>
    <t>CNV WOMENS HEALTH SVCS</t>
  </si>
  <si>
    <t>DIR WOMENS HEALTH SVCS</t>
  </si>
  <si>
    <t>EC CV IMAGING</t>
  </si>
  <si>
    <t>ECC DRAW STATION</t>
  </si>
  <si>
    <t>GEN FAMILY MEDICINE</t>
  </si>
  <si>
    <t>GEN WOMENS HEALTH SVCS</t>
  </si>
  <si>
    <t>HCH CV IMAGING</t>
  </si>
  <si>
    <t>LWC FAMILY MEDICINE</t>
  </si>
  <si>
    <t>MOS OB HOSPITALIST</t>
  </si>
  <si>
    <t>MOS WOMENS HEALTH SVCS</t>
  </si>
  <si>
    <t>PHR WOMENS HEALTH SVCS</t>
  </si>
  <si>
    <t>SCV CV IMAGING</t>
  </si>
  <si>
    <t>SRC FAMILY MEDICINE</t>
  </si>
  <si>
    <t>UNC WOMENS HEALTH SVCS</t>
  </si>
  <si>
    <t>VIS DRAW STATION</t>
  </si>
  <si>
    <t>VLJ WOMENS HEALTH SVCS</t>
  </si>
  <si>
    <t>VTC PRIMARY CARE</t>
  </si>
  <si>
    <t>VTC WOMENS HEALTH SVCS</t>
  </si>
  <si>
    <t>ZZZ VLJ WOMENS HEALTH</t>
  </si>
  <si>
    <t>ACH OB/GYN CL</t>
  </si>
  <si>
    <t>BLUE SPRINGS WHE</t>
  </si>
  <si>
    <t>HMC OB/GYN PBC</t>
  </si>
  <si>
    <t>SLE SLMG WHE CLINIC</t>
  </si>
  <si>
    <t>SLH MATERNAL FETAL LS</t>
  </si>
  <si>
    <t>SLH MATERNAL FETAL PLZ</t>
  </si>
  <si>
    <t>SLH WOMENS OBGYN CLIN</t>
  </si>
  <si>
    <t>SLN WHN CLINIC</t>
  </si>
  <si>
    <t>SLS SLMG WHS CLINIC</t>
  </si>
  <si>
    <t>WMH RHC WMPG OB/GYN CL</t>
  </si>
  <si>
    <t>ZZZSLE SLMG WHE CLINIC</t>
  </si>
  <si>
    <t>ZZZSLS SLMG WHS CLINIC</t>
  </si>
  <si>
    <t>BOSTON ROAD AT 1825 MG FAMILY MEDICINE</t>
  </si>
  <si>
    <t>BRONX EAST PRACTICE OB/GYN GENERALISTS</t>
  </si>
  <si>
    <t>CASTLE HILL FAMILY PRACTICE MG FAMILY MEDICINE</t>
  </si>
  <si>
    <t>CENTENNIAL PRACTICE FAMILY PLANNING</t>
  </si>
  <si>
    <t>CENTENNIAL PRACTICE OB/GYN GENERALISTS</t>
  </si>
  <si>
    <t>CENTER AT APPLE PLAZA OB/GYN GENERALISTS</t>
  </si>
  <si>
    <t>COMPREHENSIVE FAMILY CARE CENTER MG OB/GYN</t>
  </si>
  <si>
    <t>COMPREHENSIVE HEALTH CARE CENTER MG OB/GYN</t>
  </si>
  <si>
    <t>EASTCHESTER PRACTICE AT 1695 FETAL MEDICINE</t>
  </si>
  <si>
    <t>EASTCHESTER PRACTICE AT 1695 MATERNAL FETAL MEDICINE</t>
  </si>
  <si>
    <t>EASTCHESTER PRACTICE AT 1695 OB/GYN GENERALISTS</t>
  </si>
  <si>
    <t>FAMILY CARE CENTER MG OB/GYN</t>
  </si>
  <si>
    <t>FAMILY HEALTH CENTER MG FAMILY MEDICINE</t>
  </si>
  <si>
    <t>FAMILY HEALTH CENTER MG OB/GYN</t>
  </si>
  <si>
    <t>HARTSDALE PRACTICE MATERNAL FETAL MEDICINE</t>
  </si>
  <si>
    <t>HARTSDALE PRACTICE OB/GYN GENERALISTS</t>
  </si>
  <si>
    <t>KOSSUTH AVENUE AT 3444 OB/GYN GENERALISTS</t>
  </si>
  <si>
    <t>MEDICAL VILLAGE AT BRONX RIVER MATERNAL FETAL MEDICINE</t>
  </si>
  <si>
    <t>MEDICAL VILLAGE AT BRONX RIVER OB/GYN GENERALISTS</t>
  </si>
  <si>
    <t>SOUTH BRONX HEALTH CENTER FAMILY MEDICINE</t>
  </si>
  <si>
    <t>SOUTH BRONX HEALTH CENTER OBGYN</t>
  </si>
  <si>
    <t>WEILER PRACTICE MATERNAL FETAL MEDICINE</t>
  </si>
  <si>
    <t>WILLIAMSBRIDGE PRACTICE AT 3011 MG FAMILY MEDICINE</t>
  </si>
  <si>
    <t>ST Midtown</t>
  </si>
  <si>
    <t>ST River P</t>
  </si>
  <si>
    <t>ST Rutherf</t>
  </si>
  <si>
    <t>Shaded clinics are excluded from estimation</t>
  </si>
  <si>
    <t>exclude n=11 entities with small denominator and numerator =0</t>
  </si>
  <si>
    <t>k</t>
  </si>
  <si>
    <t>A (Signal Variance)</t>
  </si>
  <si>
    <t>b-hat (Mean)</t>
  </si>
  <si>
    <t>V-bar</t>
  </si>
  <si>
    <t>Interpretation:</t>
  </si>
  <si>
    <t>The signal in this case is the proportion of the variability in measured performance that can be explained by real differences in performance.</t>
  </si>
  <si>
    <t xml:space="preserve"> A reliability of zero implies that all the variability in a measure is attributable to measurement error.</t>
  </si>
  <si>
    <t xml:space="preserve"> A reliability of one implies that all the variability is attributable to real differences in performance.</t>
  </si>
  <si>
    <t>Median reliability=0.992, meaning the variability is mostly attributable to real difference in performance, not error (noise)</t>
  </si>
  <si>
    <t>Table 2 [If accountable entity-level testing was conducted, i.e., if 4.2.1 includes “Accountable Entity-Level”)] Accountable Entity-Level Reliability Testing Results</t>
  </si>
  <si>
    <t>Overall</t>
  </si>
  <si>
    <t>Min</t>
  </si>
  <si>
    <t>Decile</t>
  </si>
  <si>
    <t>Max</t>
  </si>
  <si>
    <t>N of Entities</t>
  </si>
  <si>
    <t>56*</t>
  </si>
  <si>
    <t>N of Persons / Encounters / Episodes</t>
  </si>
  <si>
    <t>*remove entities with large sample or sample &lt;10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</si>
</sst>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%"/>
    <numFmt numFmtId="165" formatCode="0.000"/>
    <numFmt numFmtId="166" formatCode="0.0000"/>
    <numFmt numFmtId="167" formatCode="0.000000000000000%"/>
    <numFmt numFmtId="168" formatCode="0.000000"/>
  </numFmts>
  <fonts count="2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u/>
      <sz val="11"/>
      <color rgb="FF0000FF"/>
      <name val="Aptos Narrow"/>
      <family val="2"/>
      <scheme val="minor"/>
    </font>
    <font>
      <u/>
      <sz val="11"/>
      <color rgb="FF800080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7">
    <xf numFmtId="0" fontId="0" fillId="0" borderId="0" xfId="0"/>
    <xf numFmtId="0" fontId="16" fillId="0" borderId="10" xfId="0" applyFont="1" applyBorder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16" fontId="0" fillId="0" borderId="0" xfId="0" quotePrefix="1" applyNumberFormat="1" applyAlignment="1">
      <alignment vertical="center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164" fontId="0" fillId="0" borderId="10" xfId="0" applyNumberFormat="1" applyBorder="1" applyAlignment="1">
      <alignment horizontal="center" vertical="center"/>
    </xf>
    <xf numFmtId="165" fontId="0" fillId="0" borderId="0" xfId="0" applyNumberFormat="1"/>
    <xf numFmtId="0" fontId="0" fillId="0" borderId="10" xfId="0" applyBorder="1" applyAlignment="1">
      <alignment vertical="center"/>
    </xf>
    <xf numFmtId="0" fontId="0" fillId="0" borderId="10" xfId="0" applyBorder="1"/>
    <xf numFmtId="165" fontId="0" fillId="0" borderId="10" xfId="0" applyNumberFormat="1" applyBorder="1"/>
    <xf numFmtId="0" fontId="16" fillId="0" borderId="0" xfId="0" applyFont="1"/>
    <xf numFmtId="0" fontId="0" fillId="0" borderId="0" xfId="0" applyAlignment="1">
      <alignment horizontal="center"/>
    </xf>
    <xf numFmtId="1" fontId="0" fillId="0" borderId="0" xfId="0" applyNumberFormat="1"/>
    <xf numFmtId="0" fontId="16" fillId="0" borderId="12" xfId="0" applyFont="1" applyBorder="1"/>
    <xf numFmtId="0" fontId="16" fillId="0" borderId="12" xfId="0" applyFont="1" applyBorder="1" applyAlignment="1">
      <alignment horizontal="center"/>
    </xf>
    <xf numFmtId="1" fontId="16" fillId="0" borderId="12" xfId="0" applyNumberFormat="1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16" fillId="33" borderId="12" xfId="0" applyFont="1" applyFill="1" applyBorder="1"/>
    <xf numFmtId="0" fontId="0" fillId="0" borderId="12" xfId="0" applyBorder="1"/>
    <xf numFmtId="0" fontId="0" fillId="0" borderId="12" xfId="0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6" fontId="0" fillId="0" borderId="12" xfId="0" applyNumberFormat="1" applyBorder="1" applyAlignment="1">
      <alignment horizontal="center"/>
    </xf>
    <xf numFmtId="1" fontId="0" fillId="0" borderId="12" xfId="0" applyNumberFormat="1" applyBorder="1"/>
    <xf numFmtId="1" fontId="0" fillId="0" borderId="12" xfId="0" applyNumberFormat="1" applyBorder="1" applyAlignment="1">
      <alignment horizontal="center"/>
    </xf>
    <xf numFmtId="165" fontId="0" fillId="0" borderId="12" xfId="0" applyNumberFormat="1" applyBorder="1"/>
    <xf numFmtId="165" fontId="0" fillId="33" borderId="12" xfId="0" applyNumberFormat="1" applyFill="1" applyBorder="1" applyAlignment="1">
      <alignment horizontal="center"/>
    </xf>
    <xf numFmtId="0" fontId="0" fillId="34" borderId="12" xfId="0" applyFill="1" applyBorder="1" applyAlignment="1">
      <alignment horizontal="center"/>
    </xf>
    <xf numFmtId="0" fontId="22" fillId="0" borderId="12" xfId="0" applyFont="1" applyBorder="1"/>
    <xf numFmtId="0" fontId="22" fillId="0" borderId="12" xfId="0" applyFont="1" applyBorder="1" applyAlignment="1">
      <alignment horizontal="center"/>
    </xf>
    <xf numFmtId="164" fontId="22" fillId="0" borderId="12" xfId="0" applyNumberFormat="1" applyFont="1" applyBorder="1" applyAlignment="1">
      <alignment horizontal="center"/>
    </xf>
    <xf numFmtId="166" fontId="22" fillId="0" borderId="12" xfId="0" applyNumberFormat="1" applyFont="1" applyBorder="1" applyAlignment="1">
      <alignment horizontal="center"/>
    </xf>
    <xf numFmtId="1" fontId="22" fillId="0" borderId="12" xfId="0" applyNumberFormat="1" applyFont="1" applyBorder="1"/>
    <xf numFmtId="1" fontId="22" fillId="0" borderId="12" xfId="0" applyNumberFormat="1" applyFont="1" applyBorder="1" applyAlignment="1">
      <alignment horizontal="center"/>
    </xf>
    <xf numFmtId="165" fontId="22" fillId="0" borderId="12" xfId="0" applyNumberFormat="1" applyFont="1" applyBorder="1"/>
    <xf numFmtId="165" fontId="22" fillId="33" borderId="12" xfId="0" applyNumberFormat="1" applyFont="1" applyFill="1" applyBorder="1" applyAlignment="1">
      <alignment horizontal="center"/>
    </xf>
    <xf numFmtId="0" fontId="14" fillId="0" borderId="0" xfId="0" applyFont="1"/>
    <xf numFmtId="0" fontId="14" fillId="0" borderId="12" xfId="0" applyFont="1" applyBorder="1"/>
    <xf numFmtId="0" fontId="14" fillId="0" borderId="12" xfId="0" applyFont="1" applyBorder="1" applyAlignment="1">
      <alignment horizontal="center"/>
    </xf>
    <xf numFmtId="164" fontId="14" fillId="0" borderId="12" xfId="0" applyNumberFormat="1" applyFont="1" applyBorder="1" applyAlignment="1">
      <alignment horizontal="center"/>
    </xf>
    <xf numFmtId="166" fontId="14" fillId="0" borderId="12" xfId="0" applyNumberFormat="1" applyFont="1" applyBorder="1" applyAlignment="1">
      <alignment horizontal="center"/>
    </xf>
    <xf numFmtId="1" fontId="14" fillId="0" borderId="12" xfId="0" applyNumberFormat="1" applyFont="1" applyBorder="1"/>
    <xf numFmtId="1" fontId="14" fillId="0" borderId="12" xfId="0" applyNumberFormat="1" applyFont="1" applyBorder="1" applyAlignment="1">
      <alignment horizontal="center"/>
    </xf>
    <xf numFmtId="165" fontId="14" fillId="0" borderId="12" xfId="0" applyNumberFormat="1" applyFont="1" applyBorder="1"/>
    <xf numFmtId="165" fontId="14" fillId="33" borderId="12" xfId="0" applyNumberFormat="1" applyFont="1" applyFill="1" applyBorder="1" applyAlignment="1">
      <alignment horizontal="center"/>
    </xf>
    <xf numFmtId="0" fontId="0" fillId="35" borderId="12" xfId="0" applyFill="1" applyBorder="1" applyAlignment="1">
      <alignment horizontal="left"/>
    </xf>
    <xf numFmtId="0" fontId="0" fillId="35" borderId="12" xfId="0" applyFill="1" applyBorder="1" applyAlignment="1">
      <alignment horizontal="center"/>
    </xf>
    <xf numFmtId="0" fontId="0" fillId="35" borderId="12" xfId="0" applyFill="1" applyBorder="1"/>
    <xf numFmtId="166" fontId="0" fillId="0" borderId="0" xfId="0" applyNumberFormat="1" applyAlignment="1">
      <alignment horizontal="center"/>
    </xf>
    <xf numFmtId="0" fontId="0" fillId="35" borderId="0" xfId="0" applyFill="1"/>
    <xf numFmtId="0" fontId="0" fillId="35" borderId="0" xfId="0" applyFill="1" applyAlignment="1">
      <alignment horizontal="center"/>
    </xf>
    <xf numFmtId="10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65" fontId="23" fillId="0" borderId="0" xfId="0" applyNumberFormat="1" applyFont="1" applyAlignment="1">
      <alignment horizontal="center" vertical="center"/>
    </xf>
    <xf numFmtId="0" fontId="0" fillId="34" borderId="0" xfId="0" applyFill="1"/>
    <xf numFmtId="0" fontId="0" fillId="34" borderId="0" xfId="0" applyFill="1" applyAlignment="1">
      <alignment horizontal="center"/>
    </xf>
    <xf numFmtId="167" fontId="0" fillId="0" borderId="0" xfId="0" applyNumberFormat="1"/>
    <xf numFmtId="166" fontId="0" fillId="0" borderId="0" xfId="0" applyNumberFormat="1"/>
    <xf numFmtId="165" fontId="0" fillId="0" borderId="0" xfId="0" applyNumberFormat="1" applyAlignment="1">
      <alignment horizontal="right"/>
    </xf>
    <xf numFmtId="168" fontId="0" fillId="0" borderId="0" xfId="0" applyNumberFormat="1"/>
    <xf numFmtId="0" fontId="22" fillId="0" borderId="0" xfId="0" applyFont="1"/>
    <xf numFmtId="0" fontId="24" fillId="0" borderId="0" xfId="0" applyFont="1"/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0" fillId="0" borderId="0" xfId="0" applyBorder="1" applyAlignment="1">
      <alignment horizontal="center"/>
    </xf>
    <xf numFmtId="0" fontId="0" fillId="0" borderId="17" xfId="0" applyBorder="1" applyAlignment="1">
      <alignment horizontal="center"/>
    </xf>
    <xf numFmtId="165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0" fontId="0" fillId="0" borderId="18" xfId="0" applyBorder="1"/>
    <xf numFmtId="0" fontId="0" fillId="0" borderId="10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161925</xdr:colOff>
      <xdr:row>12</xdr:row>
      <xdr:rowOff>14287</xdr:rowOff>
    </xdr:from>
    <xdr:ext cx="447558" cy="175369"/>
    <mc:AlternateContent xmlns:mc="http://schemas.openxmlformats.org/markup-compatibility/2006">
      <mc:Choice xmlns:a14="http://schemas.microsoft.com/office/drawing/2010/main" Requires="a14"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09437C03-C2D4-4EFB-8193-263D9DAE9A87}"/>
                </a:ext>
              </a:extLst>
            </xdr:cNvPr>
            <xdr:cNvSpPr txBox="1"/>
          </xdr:nvSpPr>
          <xdr:spPr>
            <a:xfrm>
              <a:off x="5419725" y="385762"/>
              <a:ext cx="447558" cy="17536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n-US" sz="1100"/>
                <a:t>(</a:t>
              </a:r>
              <a14:m>
                <m:oMath xmlns:m="http://schemas.openxmlformats.org/officeDocument/2006/math">
                  <m:sSubSup>
                    <m:sSubSupPr>
                      <m:ctrlPr>
                        <a:rPr lang="en-US" sz="1100" i="1">
                          <a:latin typeface="Cambria Math" panose="02040503050406030204" pitchFamily="18" charset="0"/>
                        </a:rPr>
                      </m:ctrlPr>
                    </m:sSubSupPr>
                    <m:e>
                      <m:r>
                        <a:rPr lang="en-US" sz="1100" i="1">
                          <a:latin typeface="Cambria Math" panose="02040503050406030204" pitchFamily="18" charset="0"/>
                          <a:ea typeface="Cambria Math" panose="02040503050406030204" pitchFamily="18" charset="0"/>
                        </a:rPr>
                        <m:t>𝜎</m:t>
                      </m:r>
                    </m:e>
                    <m:sub>
                      <m:r>
                        <a:rPr lang="en-US" sz="1100" b="0" i="1">
                          <a:latin typeface="Cambria Math" panose="02040503050406030204" pitchFamily="18" charset="0"/>
                        </a:rPr>
                        <m:t>𝑒𝑟𝑟𝑜𝑟</m:t>
                      </m:r>
                    </m:sub>
                    <m:sup>
                      <m:r>
                        <a:rPr lang="en-US" sz="1100" b="0" i="1">
                          <a:latin typeface="Cambria Math" panose="02040503050406030204" pitchFamily="18" charset="0"/>
                        </a:rPr>
                        <m:t>2</m:t>
                      </m:r>
                    </m:sup>
                  </m:sSubSup>
                </m:oMath>
              </a14:m>
              <a:r>
                <a:rPr lang="en-US" sz="1100"/>
                <a:t>)</a:t>
              </a:r>
            </a:p>
          </xdr:txBody>
        </xdr:sp>
      </mc:Choice>
      <mc:Fallback>
        <xdr:sp macro="" textlink="">
          <xdr:nvSpPr>
            <xdr:cNvPr id="2" name="TextBox 1">
              <a:extLst>
                <a:ext uri="{FF2B5EF4-FFF2-40B4-BE49-F238E27FC236}">
                  <a16:creationId xmlns:a16="http://schemas.microsoft.com/office/drawing/2014/main" id="{09437C03-C2D4-4EFB-8193-263D9DAE9A87}"/>
                </a:ext>
              </a:extLst>
            </xdr:cNvPr>
            <xdr:cNvSpPr txBox="1"/>
          </xdr:nvSpPr>
          <xdr:spPr>
            <a:xfrm>
              <a:off x="5419725" y="385762"/>
              <a:ext cx="447558" cy="17536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en-US" sz="1100"/>
                <a:t>(</a:t>
              </a:r>
              <a:r>
                <a:rPr lang="en-US" sz="1100" i="0">
                  <a:latin typeface="Cambria Math" panose="02040503050406030204" pitchFamily="18" charset="0"/>
                  <a:ea typeface="Cambria Math" panose="02040503050406030204" pitchFamily="18" charset="0"/>
                </a:rPr>
                <a:t>𝜎_</a:t>
              </a:r>
              <a:r>
                <a:rPr lang="en-US" sz="1100" b="0" i="0">
                  <a:latin typeface="Cambria Math" panose="02040503050406030204" pitchFamily="18" charset="0"/>
                </a:rPr>
                <a:t>𝑒𝑟𝑟𝑜𝑟^2</a:t>
              </a:r>
              <a:r>
                <a:rPr lang="en-US" sz="1100"/>
                <a:t>)</a:t>
              </a:r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5B67C-C2DC-439B-BCB5-17B31CE19408}">
  <dimension ref="A1:M657"/>
  <sheetViews>
    <sheetView tabSelected="1" zoomScaleNormal="100" workbookViewId="0">
      <selection activeCell="G24" sqref="G24"/>
    </sheetView>
  </sheetViews>
  <sheetFormatPr defaultRowHeight="15" x14ac:dyDescent="0.25"/>
  <cols>
    <col min="1" max="1" width="8.85546875" customWidth="1"/>
    <col min="3" max="3" width="9.7109375" customWidth="1"/>
    <col min="4" max="4" width="9.140625" style="11"/>
    <col min="7" max="7" width="19.5703125" customWidth="1"/>
    <col min="8" max="8" width="17.28515625" customWidth="1"/>
    <col min="9" max="13" width="14.7109375" customWidth="1"/>
  </cols>
  <sheetData>
    <row r="1" spans="1:13" x14ac:dyDescent="0.25">
      <c r="A1" s="13" t="s">
        <v>25</v>
      </c>
      <c r="B1" s="13"/>
      <c r="C1" s="13"/>
      <c r="D1" s="14"/>
      <c r="G1" s="1" t="s">
        <v>24</v>
      </c>
      <c r="H1" s="2"/>
      <c r="I1" s="2"/>
      <c r="J1" s="2"/>
      <c r="K1" s="2"/>
      <c r="L1" s="2"/>
      <c r="M1" s="2"/>
    </row>
    <row r="2" spans="1:13" x14ac:dyDescent="0.25">
      <c r="A2" t="s">
        <v>2</v>
      </c>
      <c r="B2" t="s">
        <v>0</v>
      </c>
      <c r="C2" t="s">
        <v>1</v>
      </c>
      <c r="D2" s="11" t="s">
        <v>23</v>
      </c>
      <c r="G2" s="3" t="s">
        <v>12</v>
      </c>
      <c r="H2" s="4" t="s">
        <v>3</v>
      </c>
      <c r="I2" s="4" t="s">
        <v>21</v>
      </c>
      <c r="J2" s="4" t="s">
        <v>22</v>
      </c>
      <c r="K2" s="4" t="s">
        <v>18</v>
      </c>
      <c r="L2" s="4" t="s">
        <v>19</v>
      </c>
      <c r="M2" s="4" t="s">
        <v>20</v>
      </c>
    </row>
    <row r="3" spans="1:13" x14ac:dyDescent="0.25">
      <c r="A3">
        <v>1</v>
      </c>
      <c r="B3">
        <v>0</v>
      </c>
      <c r="C3">
        <v>1</v>
      </c>
      <c r="D3" s="11">
        <v>0</v>
      </c>
      <c r="G3" s="5" t="s">
        <v>4</v>
      </c>
      <c r="H3" s="6">
        <v>234</v>
      </c>
      <c r="I3" s="7">
        <v>0.22079489999999999</v>
      </c>
      <c r="J3" s="7">
        <v>0.33916550000000001</v>
      </c>
      <c r="K3" s="7">
        <v>0</v>
      </c>
      <c r="L3" s="7">
        <v>0</v>
      </c>
      <c r="M3" s="7">
        <v>0.5</v>
      </c>
    </row>
    <row r="4" spans="1:13" x14ac:dyDescent="0.25">
      <c r="A4">
        <v>2</v>
      </c>
      <c r="B4">
        <v>0</v>
      </c>
      <c r="C4">
        <v>1</v>
      </c>
      <c r="D4" s="11">
        <v>0</v>
      </c>
      <c r="G4" s="5" t="s">
        <v>5</v>
      </c>
      <c r="H4" s="6">
        <v>99</v>
      </c>
      <c r="I4" s="7">
        <v>0.3099596</v>
      </c>
      <c r="J4" s="7">
        <v>0.26032179999999999</v>
      </c>
      <c r="K4" s="7">
        <v>0.25</v>
      </c>
      <c r="L4" s="7">
        <v>0</v>
      </c>
      <c r="M4" s="7">
        <v>0.5</v>
      </c>
    </row>
    <row r="5" spans="1:13" x14ac:dyDescent="0.25">
      <c r="A5">
        <v>3</v>
      </c>
      <c r="B5">
        <v>0</v>
      </c>
      <c r="C5">
        <v>1</v>
      </c>
      <c r="D5" s="11">
        <v>0</v>
      </c>
      <c r="G5" s="5" t="s">
        <v>6</v>
      </c>
      <c r="H5" s="6">
        <v>76</v>
      </c>
      <c r="I5" s="7">
        <v>0.34590789999999999</v>
      </c>
      <c r="J5" s="7">
        <v>0.25561349999999999</v>
      </c>
      <c r="K5" s="7">
        <v>0.36399999999999999</v>
      </c>
      <c r="L5" s="7">
        <v>0.10249999999999999</v>
      </c>
      <c r="M5" s="7">
        <v>0.57099999999999995</v>
      </c>
    </row>
    <row r="6" spans="1:13" x14ac:dyDescent="0.25">
      <c r="A6">
        <v>4</v>
      </c>
      <c r="B6">
        <v>1</v>
      </c>
      <c r="C6">
        <v>1</v>
      </c>
      <c r="D6" s="11">
        <v>1</v>
      </c>
      <c r="G6" s="8" t="s">
        <v>7</v>
      </c>
      <c r="H6" s="6">
        <v>38</v>
      </c>
      <c r="I6" s="7">
        <v>0.28555259999999999</v>
      </c>
      <c r="J6" s="7">
        <v>0.1939901</v>
      </c>
      <c r="K6" s="7">
        <v>0.245</v>
      </c>
      <c r="L6" s="7">
        <v>0.125</v>
      </c>
      <c r="M6" s="7">
        <v>0.435</v>
      </c>
    </row>
    <row r="7" spans="1:13" x14ac:dyDescent="0.25">
      <c r="A7">
        <v>5</v>
      </c>
      <c r="B7">
        <v>1</v>
      </c>
      <c r="C7">
        <v>1</v>
      </c>
      <c r="D7" s="11">
        <v>1</v>
      </c>
      <c r="G7" s="8" t="s">
        <v>8</v>
      </c>
      <c r="H7" s="6">
        <v>29</v>
      </c>
      <c r="I7" s="7">
        <v>0.27668969999999998</v>
      </c>
      <c r="J7" s="7">
        <v>0.2187365</v>
      </c>
      <c r="K7" s="7">
        <v>0.2</v>
      </c>
      <c r="L7" s="7">
        <v>0.121</v>
      </c>
      <c r="M7" s="7">
        <v>0.35299999999999998</v>
      </c>
    </row>
    <row r="8" spans="1:13" x14ac:dyDescent="0.25">
      <c r="A8">
        <v>6</v>
      </c>
      <c r="B8">
        <v>0</v>
      </c>
      <c r="C8">
        <v>1</v>
      </c>
      <c r="D8" s="11">
        <v>0</v>
      </c>
      <c r="G8" s="8" t="s">
        <v>9</v>
      </c>
      <c r="H8" s="6">
        <v>20</v>
      </c>
      <c r="I8" s="7">
        <v>0.26595000000000002</v>
      </c>
      <c r="J8" s="7">
        <v>0.21590239999999999</v>
      </c>
      <c r="K8" s="7">
        <v>0.22950000000000001</v>
      </c>
      <c r="L8" s="7">
        <v>0.08</v>
      </c>
      <c r="M8" s="7">
        <v>0.43</v>
      </c>
    </row>
    <row r="9" spans="1:13" x14ac:dyDescent="0.25">
      <c r="A9">
        <v>7</v>
      </c>
      <c r="B9">
        <v>0</v>
      </c>
      <c r="C9">
        <v>1</v>
      </c>
      <c r="D9" s="11">
        <v>0</v>
      </c>
      <c r="G9" s="8" t="s">
        <v>10</v>
      </c>
      <c r="H9" s="6">
        <v>51</v>
      </c>
      <c r="I9" s="7">
        <v>0.38431369999999998</v>
      </c>
      <c r="J9" s="7">
        <v>0.2045167</v>
      </c>
      <c r="K9" s="7">
        <v>0.39400000000000002</v>
      </c>
      <c r="L9" s="7">
        <v>0.21199999999999999</v>
      </c>
      <c r="M9" s="7">
        <v>0.51</v>
      </c>
    </row>
    <row r="10" spans="1:13" x14ac:dyDescent="0.25">
      <c r="A10">
        <v>8</v>
      </c>
      <c r="B10">
        <v>0</v>
      </c>
      <c r="C10">
        <v>1</v>
      </c>
      <c r="D10" s="11">
        <v>0</v>
      </c>
      <c r="G10" s="8" t="s">
        <v>11</v>
      </c>
      <c r="H10" s="6">
        <v>35</v>
      </c>
      <c r="I10" s="7">
        <v>0.31548569999999998</v>
      </c>
      <c r="J10" s="7">
        <v>0.1846382</v>
      </c>
      <c r="K10" s="7">
        <v>0.27600000000000002</v>
      </c>
      <c r="L10" s="7">
        <v>0.189</v>
      </c>
      <c r="M10" s="7">
        <v>0.45800000000000002</v>
      </c>
    </row>
    <row r="11" spans="1:13" x14ac:dyDescent="0.25">
      <c r="A11">
        <v>9</v>
      </c>
      <c r="B11">
        <v>0</v>
      </c>
      <c r="C11">
        <v>1</v>
      </c>
      <c r="D11" s="11">
        <v>0</v>
      </c>
      <c r="G11" s="8" t="s">
        <v>14</v>
      </c>
      <c r="H11" s="6">
        <v>21</v>
      </c>
      <c r="I11" s="7">
        <v>0.36495240000000001</v>
      </c>
      <c r="J11" s="7">
        <v>0.28294970000000003</v>
      </c>
      <c r="K11" s="7">
        <v>0.28799999999999998</v>
      </c>
      <c r="L11" s="7">
        <v>0.12</v>
      </c>
      <c r="M11" s="7">
        <v>0.626</v>
      </c>
    </row>
    <row r="12" spans="1:13" x14ac:dyDescent="0.25">
      <c r="A12">
        <v>10</v>
      </c>
      <c r="B12">
        <v>0</v>
      </c>
      <c r="C12">
        <v>1</v>
      </c>
      <c r="D12" s="11">
        <v>0</v>
      </c>
      <c r="G12" s="8" t="s">
        <v>15</v>
      </c>
      <c r="H12" s="6">
        <v>21</v>
      </c>
      <c r="I12" s="7">
        <v>0.31842860000000001</v>
      </c>
      <c r="J12" s="7">
        <v>0.27644249999999998</v>
      </c>
      <c r="K12" s="7">
        <v>0.17399999999999999</v>
      </c>
      <c r="L12" s="7">
        <v>8.2000000000000003E-2</v>
      </c>
      <c r="M12" s="7">
        <v>0.66400000000000003</v>
      </c>
    </row>
    <row r="13" spans="1:13" x14ac:dyDescent="0.25">
      <c r="A13">
        <v>11</v>
      </c>
      <c r="B13">
        <v>0</v>
      </c>
      <c r="C13">
        <v>1</v>
      </c>
      <c r="D13" s="11">
        <v>0</v>
      </c>
      <c r="G13" s="8" t="s">
        <v>17</v>
      </c>
      <c r="H13" s="6">
        <v>15</v>
      </c>
      <c r="I13" s="7">
        <v>0.1394667</v>
      </c>
      <c r="J13" s="7">
        <v>0.1780978</v>
      </c>
      <c r="K13" s="7">
        <v>0.10199999999999999</v>
      </c>
      <c r="L13" s="7">
        <v>2.4E-2</v>
      </c>
      <c r="M13" s="7">
        <v>0.13800000000000001</v>
      </c>
    </row>
    <row r="14" spans="1:13" x14ac:dyDescent="0.25">
      <c r="A14">
        <v>12</v>
      </c>
      <c r="B14">
        <v>0</v>
      </c>
      <c r="C14">
        <v>1</v>
      </c>
      <c r="D14" s="11">
        <v>0</v>
      </c>
      <c r="G14" s="12" t="s">
        <v>16</v>
      </c>
      <c r="H14" s="2">
        <v>16</v>
      </c>
      <c r="I14" s="10">
        <v>0.46868749999999998</v>
      </c>
      <c r="J14" s="10">
        <v>0.25538280000000002</v>
      </c>
      <c r="K14" s="10">
        <v>0.57299999999999995</v>
      </c>
      <c r="L14" s="10">
        <v>0.16950000000000001</v>
      </c>
      <c r="M14" s="10">
        <v>0.66400000000000003</v>
      </c>
    </row>
    <row r="15" spans="1:13" x14ac:dyDescent="0.25">
      <c r="A15">
        <v>13</v>
      </c>
      <c r="B15">
        <v>0</v>
      </c>
      <c r="C15">
        <v>1</v>
      </c>
      <c r="D15" s="11">
        <v>0</v>
      </c>
      <c r="G15" s="8"/>
      <c r="H15" s="6"/>
      <c r="I15" s="7"/>
      <c r="J15" s="7"/>
      <c r="K15" s="7"/>
      <c r="L15" s="7"/>
      <c r="M15" s="7"/>
    </row>
    <row r="16" spans="1:13" x14ac:dyDescent="0.25">
      <c r="A16">
        <v>14</v>
      </c>
      <c r="B16">
        <v>0</v>
      </c>
      <c r="C16">
        <v>1</v>
      </c>
      <c r="D16" s="11">
        <v>0</v>
      </c>
      <c r="G16" s="9" t="s">
        <v>1</v>
      </c>
      <c r="H16" s="6">
        <v>655</v>
      </c>
      <c r="I16" s="7">
        <v>0.2861359</v>
      </c>
      <c r="J16" s="7">
        <v>0.28368470000000001</v>
      </c>
      <c r="K16" s="7">
        <v>0.214</v>
      </c>
      <c r="L16" s="7">
        <v>0</v>
      </c>
      <c r="M16" s="7">
        <v>0.5</v>
      </c>
    </row>
    <row r="17" spans="1:8" x14ac:dyDescent="0.25">
      <c r="A17">
        <v>15</v>
      </c>
      <c r="B17">
        <v>0</v>
      </c>
      <c r="C17">
        <v>1</v>
      </c>
      <c r="D17" s="11">
        <v>0</v>
      </c>
    </row>
    <row r="18" spans="1:8" x14ac:dyDescent="0.25">
      <c r="A18">
        <v>16</v>
      </c>
      <c r="B18">
        <v>0</v>
      </c>
      <c r="C18">
        <v>1</v>
      </c>
      <c r="D18" s="11">
        <v>0</v>
      </c>
    </row>
    <row r="19" spans="1:8" x14ac:dyDescent="0.25">
      <c r="A19">
        <v>17</v>
      </c>
      <c r="B19">
        <v>0</v>
      </c>
      <c r="C19">
        <v>1</v>
      </c>
      <c r="D19" s="11">
        <v>0</v>
      </c>
    </row>
    <row r="20" spans="1:8" x14ac:dyDescent="0.25">
      <c r="A20">
        <v>18</v>
      </c>
      <c r="B20">
        <v>0</v>
      </c>
      <c r="C20">
        <v>1</v>
      </c>
      <c r="D20" s="11">
        <v>0</v>
      </c>
      <c r="H20" t="s">
        <v>13</v>
      </c>
    </row>
    <row r="21" spans="1:8" x14ac:dyDescent="0.25">
      <c r="A21">
        <v>19</v>
      </c>
      <c r="B21">
        <v>0</v>
      </c>
      <c r="C21">
        <v>1</v>
      </c>
      <c r="D21" s="11">
        <v>0</v>
      </c>
    </row>
    <row r="22" spans="1:8" x14ac:dyDescent="0.25">
      <c r="A22">
        <v>20</v>
      </c>
      <c r="B22">
        <v>0</v>
      </c>
      <c r="C22">
        <v>1</v>
      </c>
      <c r="D22" s="11">
        <v>0</v>
      </c>
    </row>
    <row r="23" spans="1:8" x14ac:dyDescent="0.25">
      <c r="A23">
        <v>21</v>
      </c>
      <c r="B23">
        <v>0</v>
      </c>
      <c r="C23">
        <v>1</v>
      </c>
      <c r="D23" s="11">
        <v>0</v>
      </c>
    </row>
    <row r="24" spans="1:8" x14ac:dyDescent="0.25">
      <c r="A24">
        <v>22</v>
      </c>
      <c r="B24">
        <v>0</v>
      </c>
      <c r="C24">
        <v>1</v>
      </c>
      <c r="D24" s="11">
        <v>0</v>
      </c>
    </row>
    <row r="25" spans="1:8" x14ac:dyDescent="0.25">
      <c r="A25">
        <v>23</v>
      </c>
      <c r="B25">
        <v>0</v>
      </c>
      <c r="C25">
        <v>1</v>
      </c>
      <c r="D25" s="11">
        <v>0</v>
      </c>
    </row>
    <row r="26" spans="1:8" x14ac:dyDescent="0.25">
      <c r="A26">
        <v>24</v>
      </c>
      <c r="B26">
        <v>0</v>
      </c>
      <c r="C26">
        <v>1</v>
      </c>
      <c r="D26" s="11">
        <v>0</v>
      </c>
    </row>
    <row r="27" spans="1:8" x14ac:dyDescent="0.25">
      <c r="A27">
        <v>25</v>
      </c>
      <c r="B27">
        <v>0</v>
      </c>
      <c r="C27">
        <v>1</v>
      </c>
      <c r="D27" s="11">
        <v>0</v>
      </c>
    </row>
    <row r="28" spans="1:8" x14ac:dyDescent="0.25">
      <c r="A28">
        <v>26</v>
      </c>
      <c r="B28">
        <v>0</v>
      </c>
      <c r="C28">
        <v>1</v>
      </c>
      <c r="D28" s="11">
        <v>0</v>
      </c>
    </row>
    <row r="29" spans="1:8" x14ac:dyDescent="0.25">
      <c r="A29">
        <v>27</v>
      </c>
      <c r="B29">
        <v>0</v>
      </c>
      <c r="C29">
        <v>1</v>
      </c>
      <c r="D29" s="11">
        <v>0</v>
      </c>
    </row>
    <row r="30" spans="1:8" x14ac:dyDescent="0.25">
      <c r="A30">
        <v>28</v>
      </c>
      <c r="B30">
        <v>0</v>
      </c>
      <c r="C30">
        <v>1</v>
      </c>
      <c r="D30" s="11">
        <v>0</v>
      </c>
    </row>
    <row r="31" spans="1:8" x14ac:dyDescent="0.25">
      <c r="A31">
        <v>29</v>
      </c>
      <c r="B31">
        <v>0</v>
      </c>
      <c r="C31">
        <v>1</v>
      </c>
      <c r="D31" s="11">
        <v>0</v>
      </c>
    </row>
    <row r="32" spans="1:8" x14ac:dyDescent="0.25">
      <c r="A32">
        <v>30</v>
      </c>
      <c r="B32">
        <v>0</v>
      </c>
      <c r="C32">
        <v>1</v>
      </c>
      <c r="D32" s="11">
        <v>0</v>
      </c>
    </row>
    <row r="33" spans="1:4" x14ac:dyDescent="0.25">
      <c r="A33">
        <v>31</v>
      </c>
      <c r="B33">
        <v>1</v>
      </c>
      <c r="C33">
        <v>1</v>
      </c>
      <c r="D33" s="11">
        <v>1</v>
      </c>
    </row>
    <row r="34" spans="1:4" x14ac:dyDescent="0.25">
      <c r="A34">
        <v>32</v>
      </c>
      <c r="B34">
        <v>0</v>
      </c>
      <c r="C34">
        <v>1</v>
      </c>
      <c r="D34" s="11">
        <v>0</v>
      </c>
    </row>
    <row r="35" spans="1:4" x14ac:dyDescent="0.25">
      <c r="A35">
        <v>33</v>
      </c>
      <c r="B35">
        <v>0</v>
      </c>
      <c r="C35">
        <v>1</v>
      </c>
      <c r="D35" s="11">
        <v>0</v>
      </c>
    </row>
    <row r="36" spans="1:4" x14ac:dyDescent="0.25">
      <c r="A36">
        <v>34</v>
      </c>
      <c r="B36">
        <v>1</v>
      </c>
      <c r="C36">
        <v>1</v>
      </c>
      <c r="D36" s="11">
        <v>1</v>
      </c>
    </row>
    <row r="37" spans="1:4" x14ac:dyDescent="0.25">
      <c r="A37">
        <v>35</v>
      </c>
      <c r="B37">
        <v>0</v>
      </c>
      <c r="C37">
        <v>1</v>
      </c>
      <c r="D37" s="11">
        <v>0</v>
      </c>
    </row>
    <row r="38" spans="1:4" x14ac:dyDescent="0.25">
      <c r="A38">
        <v>36</v>
      </c>
      <c r="B38">
        <v>0</v>
      </c>
      <c r="C38">
        <v>1</v>
      </c>
      <c r="D38" s="11">
        <v>0</v>
      </c>
    </row>
    <row r="39" spans="1:4" x14ac:dyDescent="0.25">
      <c r="A39">
        <v>37</v>
      </c>
      <c r="B39">
        <v>0</v>
      </c>
      <c r="C39">
        <v>1</v>
      </c>
      <c r="D39" s="11">
        <v>0</v>
      </c>
    </row>
    <row r="40" spans="1:4" x14ac:dyDescent="0.25">
      <c r="A40">
        <v>38</v>
      </c>
      <c r="B40">
        <v>0</v>
      </c>
      <c r="C40">
        <v>1</v>
      </c>
      <c r="D40" s="11">
        <v>0</v>
      </c>
    </row>
    <row r="41" spans="1:4" x14ac:dyDescent="0.25">
      <c r="A41">
        <v>39</v>
      </c>
      <c r="B41">
        <v>0</v>
      </c>
      <c r="C41">
        <v>1</v>
      </c>
      <c r="D41" s="11">
        <v>0</v>
      </c>
    </row>
    <row r="42" spans="1:4" x14ac:dyDescent="0.25">
      <c r="A42">
        <v>40</v>
      </c>
      <c r="B42">
        <v>0</v>
      </c>
      <c r="C42">
        <v>1</v>
      </c>
      <c r="D42" s="11">
        <v>0</v>
      </c>
    </row>
    <row r="43" spans="1:4" x14ac:dyDescent="0.25">
      <c r="A43">
        <v>41</v>
      </c>
      <c r="B43">
        <v>0</v>
      </c>
      <c r="C43">
        <v>1</v>
      </c>
      <c r="D43" s="11">
        <v>0</v>
      </c>
    </row>
    <row r="44" spans="1:4" x14ac:dyDescent="0.25">
      <c r="A44">
        <v>42</v>
      </c>
      <c r="B44">
        <v>0</v>
      </c>
      <c r="C44">
        <v>1</v>
      </c>
      <c r="D44" s="11">
        <v>0</v>
      </c>
    </row>
    <row r="45" spans="1:4" x14ac:dyDescent="0.25">
      <c r="A45">
        <v>43</v>
      </c>
      <c r="B45">
        <v>0</v>
      </c>
      <c r="C45">
        <v>1</v>
      </c>
      <c r="D45" s="11">
        <v>0</v>
      </c>
    </row>
    <row r="46" spans="1:4" x14ac:dyDescent="0.25">
      <c r="A46">
        <v>44</v>
      </c>
      <c r="B46">
        <v>0</v>
      </c>
      <c r="C46">
        <v>1</v>
      </c>
      <c r="D46" s="11">
        <v>0</v>
      </c>
    </row>
    <row r="47" spans="1:4" x14ac:dyDescent="0.25">
      <c r="A47">
        <v>45</v>
      </c>
      <c r="B47">
        <v>0</v>
      </c>
      <c r="C47">
        <v>1</v>
      </c>
      <c r="D47" s="11">
        <v>0</v>
      </c>
    </row>
    <row r="48" spans="1:4" x14ac:dyDescent="0.25">
      <c r="A48">
        <v>46</v>
      </c>
      <c r="B48">
        <v>0</v>
      </c>
      <c r="C48">
        <v>1</v>
      </c>
      <c r="D48" s="11">
        <v>0</v>
      </c>
    </row>
    <row r="49" spans="1:4" x14ac:dyDescent="0.25">
      <c r="A49">
        <v>47</v>
      </c>
      <c r="B49">
        <v>0</v>
      </c>
      <c r="C49">
        <v>1</v>
      </c>
      <c r="D49" s="11">
        <v>0</v>
      </c>
    </row>
    <row r="50" spans="1:4" x14ac:dyDescent="0.25">
      <c r="A50">
        <v>48</v>
      </c>
      <c r="B50">
        <v>0</v>
      </c>
      <c r="C50">
        <v>1</v>
      </c>
      <c r="D50" s="11">
        <v>0</v>
      </c>
    </row>
    <row r="51" spans="1:4" x14ac:dyDescent="0.25">
      <c r="A51">
        <v>49</v>
      </c>
      <c r="B51">
        <v>0</v>
      </c>
      <c r="C51">
        <v>1</v>
      </c>
      <c r="D51" s="11">
        <v>0</v>
      </c>
    </row>
    <row r="52" spans="1:4" x14ac:dyDescent="0.25">
      <c r="A52">
        <v>50</v>
      </c>
      <c r="B52">
        <v>1</v>
      </c>
      <c r="C52">
        <v>1</v>
      </c>
      <c r="D52" s="11">
        <v>1</v>
      </c>
    </row>
    <row r="53" spans="1:4" x14ac:dyDescent="0.25">
      <c r="A53">
        <v>51</v>
      </c>
      <c r="B53">
        <v>0</v>
      </c>
      <c r="C53">
        <v>1</v>
      </c>
      <c r="D53" s="11">
        <v>0</v>
      </c>
    </row>
    <row r="54" spans="1:4" x14ac:dyDescent="0.25">
      <c r="A54">
        <v>52</v>
      </c>
      <c r="B54">
        <v>0</v>
      </c>
      <c r="C54">
        <v>1</v>
      </c>
      <c r="D54" s="11">
        <v>0</v>
      </c>
    </row>
    <row r="55" spans="1:4" x14ac:dyDescent="0.25">
      <c r="A55">
        <v>53</v>
      </c>
      <c r="B55">
        <v>0</v>
      </c>
      <c r="C55">
        <v>1</v>
      </c>
      <c r="D55" s="11">
        <v>0</v>
      </c>
    </row>
    <row r="56" spans="1:4" x14ac:dyDescent="0.25">
      <c r="A56">
        <v>54</v>
      </c>
      <c r="B56">
        <v>0</v>
      </c>
      <c r="C56">
        <v>1</v>
      </c>
      <c r="D56" s="11">
        <v>0</v>
      </c>
    </row>
    <row r="57" spans="1:4" x14ac:dyDescent="0.25">
      <c r="A57">
        <v>55</v>
      </c>
      <c r="B57">
        <v>0</v>
      </c>
      <c r="C57">
        <v>1</v>
      </c>
      <c r="D57" s="11">
        <v>0</v>
      </c>
    </row>
    <row r="58" spans="1:4" x14ac:dyDescent="0.25">
      <c r="A58">
        <v>56</v>
      </c>
      <c r="B58">
        <v>1</v>
      </c>
      <c r="C58">
        <v>1</v>
      </c>
      <c r="D58" s="11">
        <v>1</v>
      </c>
    </row>
    <row r="59" spans="1:4" x14ac:dyDescent="0.25">
      <c r="A59">
        <v>57</v>
      </c>
      <c r="B59">
        <v>0</v>
      </c>
      <c r="C59">
        <v>1</v>
      </c>
      <c r="D59" s="11">
        <v>0</v>
      </c>
    </row>
    <row r="60" spans="1:4" x14ac:dyDescent="0.25">
      <c r="A60">
        <v>58</v>
      </c>
      <c r="B60">
        <v>1</v>
      </c>
      <c r="C60">
        <v>1</v>
      </c>
      <c r="D60" s="11">
        <v>1</v>
      </c>
    </row>
    <row r="61" spans="1:4" x14ac:dyDescent="0.25">
      <c r="A61">
        <v>59</v>
      </c>
      <c r="B61">
        <v>0</v>
      </c>
      <c r="C61">
        <v>1</v>
      </c>
      <c r="D61" s="11">
        <v>0</v>
      </c>
    </row>
    <row r="62" spans="1:4" x14ac:dyDescent="0.25">
      <c r="A62">
        <v>60</v>
      </c>
      <c r="B62">
        <v>0</v>
      </c>
      <c r="C62">
        <v>1</v>
      </c>
      <c r="D62" s="11">
        <v>0</v>
      </c>
    </row>
    <row r="63" spans="1:4" x14ac:dyDescent="0.25">
      <c r="A63">
        <v>61</v>
      </c>
      <c r="B63">
        <v>0</v>
      </c>
      <c r="C63">
        <v>1</v>
      </c>
      <c r="D63" s="11">
        <v>0</v>
      </c>
    </row>
    <row r="64" spans="1:4" x14ac:dyDescent="0.25">
      <c r="A64">
        <v>62</v>
      </c>
      <c r="B64">
        <v>0</v>
      </c>
      <c r="C64">
        <v>1</v>
      </c>
      <c r="D64" s="11">
        <v>0</v>
      </c>
    </row>
    <row r="65" spans="1:4" x14ac:dyDescent="0.25">
      <c r="A65">
        <v>63</v>
      </c>
      <c r="B65">
        <v>0</v>
      </c>
      <c r="C65">
        <v>1</v>
      </c>
      <c r="D65" s="11">
        <v>0</v>
      </c>
    </row>
    <row r="66" spans="1:4" x14ac:dyDescent="0.25">
      <c r="A66">
        <v>64</v>
      </c>
      <c r="B66">
        <v>0</v>
      </c>
      <c r="C66">
        <v>1</v>
      </c>
      <c r="D66" s="11">
        <v>0</v>
      </c>
    </row>
    <row r="67" spans="1:4" x14ac:dyDescent="0.25">
      <c r="A67">
        <v>65</v>
      </c>
      <c r="B67">
        <v>0</v>
      </c>
      <c r="C67">
        <v>1</v>
      </c>
      <c r="D67" s="11">
        <v>0</v>
      </c>
    </row>
    <row r="68" spans="1:4" x14ac:dyDescent="0.25">
      <c r="A68">
        <v>66</v>
      </c>
      <c r="B68">
        <v>0</v>
      </c>
      <c r="C68">
        <v>1</v>
      </c>
      <c r="D68" s="11">
        <v>0</v>
      </c>
    </row>
    <row r="69" spans="1:4" x14ac:dyDescent="0.25">
      <c r="A69">
        <v>67</v>
      </c>
      <c r="B69">
        <v>0</v>
      </c>
      <c r="C69">
        <v>1</v>
      </c>
      <c r="D69" s="11">
        <v>0</v>
      </c>
    </row>
    <row r="70" spans="1:4" x14ac:dyDescent="0.25">
      <c r="A70">
        <v>68</v>
      </c>
      <c r="B70">
        <v>0</v>
      </c>
      <c r="C70">
        <v>1</v>
      </c>
      <c r="D70" s="11">
        <v>0</v>
      </c>
    </row>
    <row r="71" spans="1:4" x14ac:dyDescent="0.25">
      <c r="A71">
        <v>69</v>
      </c>
      <c r="B71">
        <v>0</v>
      </c>
      <c r="C71">
        <v>1</v>
      </c>
      <c r="D71" s="11">
        <v>0</v>
      </c>
    </row>
    <row r="72" spans="1:4" x14ac:dyDescent="0.25">
      <c r="A72">
        <v>70</v>
      </c>
      <c r="B72">
        <v>0</v>
      </c>
      <c r="C72">
        <v>1</v>
      </c>
      <c r="D72" s="11">
        <v>0</v>
      </c>
    </row>
    <row r="73" spans="1:4" x14ac:dyDescent="0.25">
      <c r="A73">
        <v>71</v>
      </c>
      <c r="B73">
        <v>0</v>
      </c>
      <c r="C73">
        <v>1</v>
      </c>
      <c r="D73" s="11">
        <v>0</v>
      </c>
    </row>
    <row r="74" spans="1:4" x14ac:dyDescent="0.25">
      <c r="A74">
        <v>72</v>
      </c>
      <c r="B74">
        <v>0</v>
      </c>
      <c r="C74">
        <v>1</v>
      </c>
      <c r="D74" s="11">
        <v>0</v>
      </c>
    </row>
    <row r="75" spans="1:4" x14ac:dyDescent="0.25">
      <c r="A75">
        <v>73</v>
      </c>
      <c r="B75">
        <v>0</v>
      </c>
      <c r="C75">
        <v>1</v>
      </c>
      <c r="D75" s="11">
        <v>0</v>
      </c>
    </row>
    <row r="76" spans="1:4" x14ac:dyDescent="0.25">
      <c r="A76">
        <v>74</v>
      </c>
      <c r="B76">
        <v>0</v>
      </c>
      <c r="C76">
        <v>1</v>
      </c>
      <c r="D76" s="11">
        <v>0</v>
      </c>
    </row>
    <row r="77" spans="1:4" x14ac:dyDescent="0.25">
      <c r="A77">
        <v>75</v>
      </c>
      <c r="B77">
        <v>0</v>
      </c>
      <c r="C77">
        <v>1</v>
      </c>
      <c r="D77" s="11">
        <v>0</v>
      </c>
    </row>
    <row r="78" spans="1:4" x14ac:dyDescent="0.25">
      <c r="A78">
        <v>76</v>
      </c>
      <c r="B78">
        <v>0</v>
      </c>
      <c r="C78">
        <v>1</v>
      </c>
      <c r="D78" s="11">
        <v>0</v>
      </c>
    </row>
    <row r="79" spans="1:4" x14ac:dyDescent="0.25">
      <c r="A79">
        <v>77</v>
      </c>
      <c r="B79">
        <v>0</v>
      </c>
      <c r="C79">
        <v>1</v>
      </c>
      <c r="D79" s="11">
        <v>0</v>
      </c>
    </row>
    <row r="80" spans="1:4" x14ac:dyDescent="0.25">
      <c r="A80">
        <v>78</v>
      </c>
      <c r="B80">
        <v>0</v>
      </c>
      <c r="C80">
        <v>1</v>
      </c>
      <c r="D80" s="11">
        <v>0</v>
      </c>
    </row>
    <row r="81" spans="1:4" x14ac:dyDescent="0.25">
      <c r="A81">
        <v>79</v>
      </c>
      <c r="B81">
        <v>1</v>
      </c>
      <c r="C81">
        <v>1</v>
      </c>
      <c r="D81" s="11">
        <v>1</v>
      </c>
    </row>
    <row r="82" spans="1:4" x14ac:dyDescent="0.25">
      <c r="A82">
        <v>80</v>
      </c>
      <c r="B82">
        <v>1</v>
      </c>
      <c r="C82">
        <v>1</v>
      </c>
      <c r="D82" s="11">
        <v>1</v>
      </c>
    </row>
    <row r="83" spans="1:4" x14ac:dyDescent="0.25">
      <c r="A83">
        <v>81</v>
      </c>
      <c r="B83">
        <v>0</v>
      </c>
      <c r="C83">
        <v>1</v>
      </c>
      <c r="D83" s="11">
        <v>0</v>
      </c>
    </row>
    <row r="84" spans="1:4" x14ac:dyDescent="0.25">
      <c r="A84">
        <v>82</v>
      </c>
      <c r="B84">
        <v>0</v>
      </c>
      <c r="C84">
        <v>1</v>
      </c>
      <c r="D84" s="11">
        <v>0</v>
      </c>
    </row>
    <row r="85" spans="1:4" x14ac:dyDescent="0.25">
      <c r="A85">
        <v>83</v>
      </c>
      <c r="B85">
        <v>0</v>
      </c>
      <c r="C85">
        <v>1</v>
      </c>
      <c r="D85" s="11">
        <v>0</v>
      </c>
    </row>
    <row r="86" spans="1:4" x14ac:dyDescent="0.25">
      <c r="A86">
        <v>84</v>
      </c>
      <c r="B86">
        <v>0</v>
      </c>
      <c r="C86">
        <v>1</v>
      </c>
      <c r="D86" s="11">
        <v>0</v>
      </c>
    </row>
    <row r="87" spans="1:4" x14ac:dyDescent="0.25">
      <c r="A87">
        <v>85</v>
      </c>
      <c r="B87">
        <v>0</v>
      </c>
      <c r="C87">
        <v>1</v>
      </c>
      <c r="D87" s="11">
        <v>0</v>
      </c>
    </row>
    <row r="88" spans="1:4" x14ac:dyDescent="0.25">
      <c r="A88">
        <v>86</v>
      </c>
      <c r="B88">
        <v>0</v>
      </c>
      <c r="C88">
        <v>1</v>
      </c>
      <c r="D88" s="11">
        <v>0</v>
      </c>
    </row>
    <row r="89" spans="1:4" x14ac:dyDescent="0.25">
      <c r="A89">
        <v>87</v>
      </c>
      <c r="B89">
        <v>0</v>
      </c>
      <c r="C89">
        <v>1</v>
      </c>
      <c r="D89" s="11">
        <v>0</v>
      </c>
    </row>
    <row r="90" spans="1:4" x14ac:dyDescent="0.25">
      <c r="A90">
        <v>88</v>
      </c>
      <c r="B90">
        <v>0</v>
      </c>
      <c r="C90">
        <v>1</v>
      </c>
      <c r="D90" s="11">
        <v>0</v>
      </c>
    </row>
    <row r="91" spans="1:4" x14ac:dyDescent="0.25">
      <c r="A91">
        <v>89</v>
      </c>
      <c r="B91">
        <v>0</v>
      </c>
      <c r="C91">
        <v>1</v>
      </c>
      <c r="D91" s="11">
        <v>0</v>
      </c>
    </row>
    <row r="92" spans="1:4" x14ac:dyDescent="0.25">
      <c r="A92">
        <v>90</v>
      </c>
      <c r="B92">
        <v>0</v>
      </c>
      <c r="C92">
        <v>1</v>
      </c>
      <c r="D92" s="11">
        <v>0</v>
      </c>
    </row>
    <row r="93" spans="1:4" x14ac:dyDescent="0.25">
      <c r="A93">
        <v>91</v>
      </c>
      <c r="B93">
        <v>0</v>
      </c>
      <c r="C93">
        <v>1</v>
      </c>
      <c r="D93" s="11">
        <v>0</v>
      </c>
    </row>
    <row r="94" spans="1:4" x14ac:dyDescent="0.25">
      <c r="A94">
        <v>92</v>
      </c>
      <c r="B94">
        <v>0</v>
      </c>
      <c r="C94">
        <v>1</v>
      </c>
      <c r="D94" s="11">
        <v>0</v>
      </c>
    </row>
    <row r="95" spans="1:4" x14ac:dyDescent="0.25">
      <c r="A95">
        <v>93</v>
      </c>
      <c r="B95">
        <v>0</v>
      </c>
      <c r="C95">
        <v>1</v>
      </c>
      <c r="D95" s="11">
        <v>0</v>
      </c>
    </row>
    <row r="96" spans="1:4" x14ac:dyDescent="0.25">
      <c r="A96">
        <v>94</v>
      </c>
      <c r="B96">
        <v>0</v>
      </c>
      <c r="C96">
        <v>1</v>
      </c>
      <c r="D96" s="11">
        <v>0</v>
      </c>
    </row>
    <row r="97" spans="1:4" x14ac:dyDescent="0.25">
      <c r="A97">
        <v>95</v>
      </c>
      <c r="B97">
        <v>1</v>
      </c>
      <c r="C97">
        <v>1</v>
      </c>
      <c r="D97" s="11">
        <v>1</v>
      </c>
    </row>
    <row r="98" spans="1:4" x14ac:dyDescent="0.25">
      <c r="A98">
        <v>96</v>
      </c>
      <c r="B98">
        <v>0</v>
      </c>
      <c r="C98">
        <v>1</v>
      </c>
      <c r="D98" s="11">
        <v>0</v>
      </c>
    </row>
    <row r="99" spans="1:4" x14ac:dyDescent="0.25">
      <c r="A99">
        <v>97</v>
      </c>
      <c r="B99">
        <v>0</v>
      </c>
      <c r="C99">
        <v>1</v>
      </c>
      <c r="D99" s="11">
        <v>0</v>
      </c>
    </row>
    <row r="100" spans="1:4" x14ac:dyDescent="0.25">
      <c r="A100">
        <v>98</v>
      </c>
      <c r="B100">
        <v>0</v>
      </c>
      <c r="C100">
        <v>1</v>
      </c>
      <c r="D100" s="11">
        <v>0</v>
      </c>
    </row>
    <row r="101" spans="1:4" x14ac:dyDescent="0.25">
      <c r="A101">
        <v>99</v>
      </c>
      <c r="B101">
        <v>0</v>
      </c>
      <c r="C101">
        <v>1</v>
      </c>
      <c r="D101" s="11">
        <v>0</v>
      </c>
    </row>
    <row r="102" spans="1:4" x14ac:dyDescent="0.25">
      <c r="A102">
        <v>100</v>
      </c>
      <c r="B102">
        <v>0</v>
      </c>
      <c r="C102">
        <v>1</v>
      </c>
      <c r="D102" s="11">
        <v>0</v>
      </c>
    </row>
    <row r="103" spans="1:4" x14ac:dyDescent="0.25">
      <c r="A103">
        <v>101</v>
      </c>
      <c r="B103">
        <v>0</v>
      </c>
      <c r="C103">
        <v>1</v>
      </c>
      <c r="D103" s="11">
        <v>0</v>
      </c>
    </row>
    <row r="104" spans="1:4" x14ac:dyDescent="0.25">
      <c r="A104">
        <v>102</v>
      </c>
      <c r="B104">
        <v>0</v>
      </c>
      <c r="C104">
        <v>1</v>
      </c>
      <c r="D104" s="11">
        <v>0</v>
      </c>
    </row>
    <row r="105" spans="1:4" x14ac:dyDescent="0.25">
      <c r="A105">
        <v>103</v>
      </c>
      <c r="B105">
        <v>1</v>
      </c>
      <c r="C105">
        <v>1</v>
      </c>
      <c r="D105" s="11">
        <v>1</v>
      </c>
    </row>
    <row r="106" spans="1:4" x14ac:dyDescent="0.25">
      <c r="A106">
        <v>104</v>
      </c>
      <c r="B106">
        <v>0</v>
      </c>
      <c r="C106">
        <v>1</v>
      </c>
      <c r="D106" s="11">
        <v>0</v>
      </c>
    </row>
    <row r="107" spans="1:4" x14ac:dyDescent="0.25">
      <c r="A107">
        <v>105</v>
      </c>
      <c r="B107">
        <v>0</v>
      </c>
      <c r="C107">
        <v>1</v>
      </c>
      <c r="D107" s="11">
        <v>0</v>
      </c>
    </row>
    <row r="108" spans="1:4" x14ac:dyDescent="0.25">
      <c r="A108">
        <v>106</v>
      </c>
      <c r="B108">
        <v>0</v>
      </c>
      <c r="C108">
        <v>1</v>
      </c>
      <c r="D108" s="11">
        <v>0</v>
      </c>
    </row>
    <row r="109" spans="1:4" x14ac:dyDescent="0.25">
      <c r="A109">
        <v>107</v>
      </c>
      <c r="B109">
        <v>1</v>
      </c>
      <c r="C109">
        <v>1</v>
      </c>
      <c r="D109" s="11">
        <v>1</v>
      </c>
    </row>
    <row r="110" spans="1:4" x14ac:dyDescent="0.25">
      <c r="A110">
        <v>108</v>
      </c>
      <c r="B110">
        <v>1</v>
      </c>
      <c r="C110">
        <v>1</v>
      </c>
      <c r="D110" s="11">
        <v>1</v>
      </c>
    </row>
    <row r="111" spans="1:4" x14ac:dyDescent="0.25">
      <c r="A111">
        <v>109</v>
      </c>
      <c r="B111">
        <v>1</v>
      </c>
      <c r="C111">
        <v>2</v>
      </c>
      <c r="D111" s="11">
        <v>0.5</v>
      </c>
    </row>
    <row r="112" spans="1:4" x14ac:dyDescent="0.25">
      <c r="A112">
        <v>110</v>
      </c>
      <c r="B112">
        <v>0</v>
      </c>
      <c r="C112">
        <v>2</v>
      </c>
      <c r="D112" s="11">
        <v>0</v>
      </c>
    </row>
    <row r="113" spans="1:4" x14ac:dyDescent="0.25">
      <c r="A113">
        <v>111</v>
      </c>
      <c r="B113">
        <v>1</v>
      </c>
      <c r="C113">
        <v>2</v>
      </c>
      <c r="D113" s="11">
        <v>0.5</v>
      </c>
    </row>
    <row r="114" spans="1:4" x14ac:dyDescent="0.25">
      <c r="A114">
        <v>112</v>
      </c>
      <c r="B114">
        <v>0</v>
      </c>
      <c r="C114">
        <v>2</v>
      </c>
      <c r="D114" s="11">
        <v>0</v>
      </c>
    </row>
    <row r="115" spans="1:4" x14ac:dyDescent="0.25">
      <c r="A115">
        <v>113</v>
      </c>
      <c r="B115">
        <v>0</v>
      </c>
      <c r="C115">
        <v>2</v>
      </c>
      <c r="D115" s="11">
        <v>0</v>
      </c>
    </row>
    <row r="116" spans="1:4" x14ac:dyDescent="0.25">
      <c r="A116">
        <v>114</v>
      </c>
      <c r="B116">
        <v>0</v>
      </c>
      <c r="C116">
        <v>2</v>
      </c>
      <c r="D116" s="11">
        <v>0</v>
      </c>
    </row>
    <row r="117" spans="1:4" x14ac:dyDescent="0.25">
      <c r="A117">
        <v>115</v>
      </c>
      <c r="B117">
        <v>1</v>
      </c>
      <c r="C117">
        <v>2</v>
      </c>
      <c r="D117" s="11">
        <v>0.5</v>
      </c>
    </row>
    <row r="118" spans="1:4" x14ac:dyDescent="0.25">
      <c r="A118">
        <v>116</v>
      </c>
      <c r="B118">
        <v>2</v>
      </c>
      <c r="C118">
        <v>2</v>
      </c>
      <c r="D118" s="11">
        <v>1</v>
      </c>
    </row>
    <row r="119" spans="1:4" x14ac:dyDescent="0.25">
      <c r="A119">
        <v>117</v>
      </c>
      <c r="B119">
        <v>0</v>
      </c>
      <c r="C119">
        <v>2</v>
      </c>
      <c r="D119" s="11">
        <v>0</v>
      </c>
    </row>
    <row r="120" spans="1:4" x14ac:dyDescent="0.25">
      <c r="A120">
        <v>118</v>
      </c>
      <c r="B120">
        <v>0</v>
      </c>
      <c r="C120">
        <v>2</v>
      </c>
      <c r="D120" s="11">
        <v>0</v>
      </c>
    </row>
    <row r="121" spans="1:4" x14ac:dyDescent="0.25">
      <c r="A121">
        <v>119</v>
      </c>
      <c r="B121">
        <v>0</v>
      </c>
      <c r="C121">
        <v>2</v>
      </c>
      <c r="D121" s="11">
        <v>0</v>
      </c>
    </row>
    <row r="122" spans="1:4" x14ac:dyDescent="0.25">
      <c r="A122">
        <v>120</v>
      </c>
      <c r="B122">
        <v>0</v>
      </c>
      <c r="C122">
        <v>2</v>
      </c>
      <c r="D122" s="11">
        <v>0</v>
      </c>
    </row>
    <row r="123" spans="1:4" x14ac:dyDescent="0.25">
      <c r="A123">
        <v>121</v>
      </c>
      <c r="B123">
        <v>1</v>
      </c>
      <c r="C123">
        <v>2</v>
      </c>
      <c r="D123" s="11">
        <v>0.5</v>
      </c>
    </row>
    <row r="124" spans="1:4" x14ac:dyDescent="0.25">
      <c r="A124">
        <v>122</v>
      </c>
      <c r="B124">
        <v>0</v>
      </c>
      <c r="C124">
        <v>2</v>
      </c>
      <c r="D124" s="11">
        <v>0</v>
      </c>
    </row>
    <row r="125" spans="1:4" x14ac:dyDescent="0.25">
      <c r="A125">
        <v>123</v>
      </c>
      <c r="B125">
        <v>0</v>
      </c>
      <c r="C125">
        <v>2</v>
      </c>
      <c r="D125" s="11">
        <v>0</v>
      </c>
    </row>
    <row r="126" spans="1:4" x14ac:dyDescent="0.25">
      <c r="A126">
        <v>124</v>
      </c>
      <c r="B126">
        <v>0</v>
      </c>
      <c r="C126">
        <v>2</v>
      </c>
      <c r="D126" s="11">
        <v>0</v>
      </c>
    </row>
    <row r="127" spans="1:4" x14ac:dyDescent="0.25">
      <c r="A127">
        <v>125</v>
      </c>
      <c r="B127">
        <v>0</v>
      </c>
      <c r="C127">
        <v>2</v>
      </c>
      <c r="D127" s="11">
        <v>0</v>
      </c>
    </row>
    <row r="128" spans="1:4" x14ac:dyDescent="0.25">
      <c r="A128">
        <v>126</v>
      </c>
      <c r="B128">
        <v>0</v>
      </c>
      <c r="C128">
        <v>2</v>
      </c>
      <c r="D128" s="11">
        <v>0</v>
      </c>
    </row>
    <row r="129" spans="1:4" x14ac:dyDescent="0.25">
      <c r="A129">
        <v>127</v>
      </c>
      <c r="B129">
        <v>0</v>
      </c>
      <c r="C129">
        <v>2</v>
      </c>
      <c r="D129" s="11">
        <v>0</v>
      </c>
    </row>
    <row r="130" spans="1:4" x14ac:dyDescent="0.25">
      <c r="A130">
        <v>128</v>
      </c>
      <c r="B130">
        <v>0</v>
      </c>
      <c r="C130">
        <v>2</v>
      </c>
      <c r="D130" s="11">
        <v>0</v>
      </c>
    </row>
    <row r="131" spans="1:4" x14ac:dyDescent="0.25">
      <c r="A131">
        <v>129</v>
      </c>
      <c r="B131">
        <v>0</v>
      </c>
      <c r="C131">
        <v>2</v>
      </c>
      <c r="D131" s="11">
        <v>0</v>
      </c>
    </row>
    <row r="132" spans="1:4" x14ac:dyDescent="0.25">
      <c r="A132">
        <v>130</v>
      </c>
      <c r="B132">
        <v>1</v>
      </c>
      <c r="C132">
        <v>2</v>
      </c>
      <c r="D132" s="11">
        <v>0.5</v>
      </c>
    </row>
    <row r="133" spans="1:4" x14ac:dyDescent="0.25">
      <c r="A133">
        <v>131</v>
      </c>
      <c r="B133">
        <v>1</v>
      </c>
      <c r="C133">
        <v>2</v>
      </c>
      <c r="D133" s="11">
        <v>0.5</v>
      </c>
    </row>
    <row r="134" spans="1:4" x14ac:dyDescent="0.25">
      <c r="A134">
        <v>132</v>
      </c>
      <c r="B134">
        <v>0</v>
      </c>
      <c r="C134">
        <v>2</v>
      </c>
      <c r="D134" s="11">
        <v>0</v>
      </c>
    </row>
    <row r="135" spans="1:4" x14ac:dyDescent="0.25">
      <c r="A135">
        <v>133</v>
      </c>
      <c r="B135">
        <v>0</v>
      </c>
      <c r="C135">
        <v>2</v>
      </c>
      <c r="D135" s="11">
        <v>0</v>
      </c>
    </row>
    <row r="136" spans="1:4" x14ac:dyDescent="0.25">
      <c r="A136">
        <v>134</v>
      </c>
      <c r="B136">
        <v>0</v>
      </c>
      <c r="C136">
        <v>2</v>
      </c>
      <c r="D136" s="11">
        <v>0</v>
      </c>
    </row>
    <row r="137" spans="1:4" x14ac:dyDescent="0.25">
      <c r="A137">
        <v>135</v>
      </c>
      <c r="B137">
        <v>0</v>
      </c>
      <c r="C137">
        <v>2</v>
      </c>
      <c r="D137" s="11">
        <v>0</v>
      </c>
    </row>
    <row r="138" spans="1:4" x14ac:dyDescent="0.25">
      <c r="A138">
        <v>136</v>
      </c>
      <c r="B138">
        <v>1</v>
      </c>
      <c r="C138">
        <v>2</v>
      </c>
      <c r="D138" s="11">
        <v>0.5</v>
      </c>
    </row>
    <row r="139" spans="1:4" x14ac:dyDescent="0.25">
      <c r="A139">
        <v>137</v>
      </c>
      <c r="B139">
        <v>0</v>
      </c>
      <c r="C139">
        <v>2</v>
      </c>
      <c r="D139" s="11">
        <v>0</v>
      </c>
    </row>
    <row r="140" spans="1:4" x14ac:dyDescent="0.25">
      <c r="A140">
        <v>138</v>
      </c>
      <c r="B140">
        <v>1</v>
      </c>
      <c r="C140">
        <v>2</v>
      </c>
      <c r="D140" s="11">
        <v>0.5</v>
      </c>
    </row>
    <row r="141" spans="1:4" x14ac:dyDescent="0.25">
      <c r="A141">
        <v>139</v>
      </c>
      <c r="B141">
        <v>1</v>
      </c>
      <c r="C141">
        <v>2</v>
      </c>
      <c r="D141" s="11">
        <v>0.5</v>
      </c>
    </row>
    <row r="142" spans="1:4" x14ac:dyDescent="0.25">
      <c r="A142">
        <v>140</v>
      </c>
      <c r="B142">
        <v>1</v>
      </c>
      <c r="C142">
        <v>2</v>
      </c>
      <c r="D142" s="11">
        <v>0.5</v>
      </c>
    </row>
    <row r="143" spans="1:4" x14ac:dyDescent="0.25">
      <c r="A143">
        <v>141</v>
      </c>
      <c r="B143">
        <v>0</v>
      </c>
      <c r="C143">
        <v>2</v>
      </c>
      <c r="D143" s="11">
        <v>0</v>
      </c>
    </row>
    <row r="144" spans="1:4" x14ac:dyDescent="0.25">
      <c r="A144">
        <v>142</v>
      </c>
      <c r="B144">
        <v>1</v>
      </c>
      <c r="C144">
        <v>2</v>
      </c>
      <c r="D144" s="11">
        <v>0.5</v>
      </c>
    </row>
    <row r="145" spans="1:4" x14ac:dyDescent="0.25">
      <c r="A145">
        <v>143</v>
      </c>
      <c r="B145">
        <v>0</v>
      </c>
      <c r="C145">
        <v>2</v>
      </c>
      <c r="D145" s="11">
        <v>0</v>
      </c>
    </row>
    <row r="146" spans="1:4" x14ac:dyDescent="0.25">
      <c r="A146">
        <v>144</v>
      </c>
      <c r="B146">
        <v>2</v>
      </c>
      <c r="C146">
        <v>2</v>
      </c>
      <c r="D146" s="11">
        <v>1</v>
      </c>
    </row>
    <row r="147" spans="1:4" x14ac:dyDescent="0.25">
      <c r="A147">
        <v>145</v>
      </c>
      <c r="B147">
        <v>1</v>
      </c>
      <c r="C147">
        <v>2</v>
      </c>
      <c r="D147" s="11">
        <v>0.5</v>
      </c>
    </row>
    <row r="148" spans="1:4" x14ac:dyDescent="0.25">
      <c r="A148">
        <v>146</v>
      </c>
      <c r="B148">
        <v>0</v>
      </c>
      <c r="C148">
        <v>2</v>
      </c>
      <c r="D148" s="11">
        <v>0</v>
      </c>
    </row>
    <row r="149" spans="1:4" x14ac:dyDescent="0.25">
      <c r="A149">
        <v>147</v>
      </c>
      <c r="B149">
        <v>0</v>
      </c>
      <c r="C149">
        <v>2</v>
      </c>
      <c r="D149" s="11">
        <v>0</v>
      </c>
    </row>
    <row r="150" spans="1:4" x14ac:dyDescent="0.25">
      <c r="A150">
        <v>148</v>
      </c>
      <c r="B150">
        <v>0</v>
      </c>
      <c r="C150">
        <v>2</v>
      </c>
      <c r="D150" s="11">
        <v>0</v>
      </c>
    </row>
    <row r="151" spans="1:4" x14ac:dyDescent="0.25">
      <c r="A151">
        <v>149</v>
      </c>
      <c r="B151">
        <v>2</v>
      </c>
      <c r="C151">
        <v>2</v>
      </c>
      <c r="D151" s="11">
        <v>1</v>
      </c>
    </row>
    <row r="152" spans="1:4" x14ac:dyDescent="0.25">
      <c r="A152">
        <v>150</v>
      </c>
      <c r="B152">
        <v>1</v>
      </c>
      <c r="C152">
        <v>2</v>
      </c>
      <c r="D152" s="11">
        <v>0.5</v>
      </c>
    </row>
    <row r="153" spans="1:4" x14ac:dyDescent="0.25">
      <c r="A153">
        <v>151</v>
      </c>
      <c r="B153">
        <v>1</v>
      </c>
      <c r="C153">
        <v>2</v>
      </c>
      <c r="D153" s="11">
        <v>0.5</v>
      </c>
    </row>
    <row r="154" spans="1:4" x14ac:dyDescent="0.25">
      <c r="A154">
        <v>152</v>
      </c>
      <c r="B154">
        <v>1</v>
      </c>
      <c r="C154">
        <v>2</v>
      </c>
      <c r="D154" s="11">
        <v>0.5</v>
      </c>
    </row>
    <row r="155" spans="1:4" x14ac:dyDescent="0.25">
      <c r="A155">
        <v>153</v>
      </c>
      <c r="B155">
        <v>2</v>
      </c>
      <c r="C155">
        <v>2</v>
      </c>
      <c r="D155" s="11">
        <v>1</v>
      </c>
    </row>
    <row r="156" spans="1:4" x14ac:dyDescent="0.25">
      <c r="A156">
        <v>154</v>
      </c>
      <c r="B156">
        <v>1</v>
      </c>
      <c r="C156">
        <v>3</v>
      </c>
      <c r="D156" s="11">
        <v>0.33333333333333331</v>
      </c>
    </row>
    <row r="157" spans="1:4" x14ac:dyDescent="0.25">
      <c r="A157">
        <v>155</v>
      </c>
      <c r="B157">
        <v>0</v>
      </c>
      <c r="C157">
        <v>3</v>
      </c>
      <c r="D157" s="11">
        <v>0</v>
      </c>
    </row>
    <row r="158" spans="1:4" x14ac:dyDescent="0.25">
      <c r="A158">
        <v>156</v>
      </c>
      <c r="B158">
        <v>2</v>
      </c>
      <c r="C158">
        <v>3</v>
      </c>
      <c r="D158" s="11">
        <v>0.66666666666666663</v>
      </c>
    </row>
    <row r="159" spans="1:4" x14ac:dyDescent="0.25">
      <c r="A159">
        <v>157</v>
      </c>
      <c r="B159">
        <v>2</v>
      </c>
      <c r="C159">
        <v>3</v>
      </c>
      <c r="D159" s="11">
        <v>0.66666666666666663</v>
      </c>
    </row>
    <row r="160" spans="1:4" x14ac:dyDescent="0.25">
      <c r="A160">
        <v>158</v>
      </c>
      <c r="B160">
        <v>0</v>
      </c>
      <c r="C160">
        <v>3</v>
      </c>
      <c r="D160" s="11">
        <v>0</v>
      </c>
    </row>
    <row r="161" spans="1:4" x14ac:dyDescent="0.25">
      <c r="A161">
        <v>159</v>
      </c>
      <c r="B161">
        <v>0</v>
      </c>
      <c r="C161">
        <v>3</v>
      </c>
      <c r="D161" s="11">
        <v>0</v>
      </c>
    </row>
    <row r="162" spans="1:4" x14ac:dyDescent="0.25">
      <c r="A162">
        <v>160</v>
      </c>
      <c r="B162">
        <v>2</v>
      </c>
      <c r="C162">
        <v>3</v>
      </c>
      <c r="D162" s="11">
        <v>0.66666666666666663</v>
      </c>
    </row>
    <row r="163" spans="1:4" x14ac:dyDescent="0.25">
      <c r="A163">
        <v>161</v>
      </c>
      <c r="B163">
        <v>1</v>
      </c>
      <c r="C163">
        <v>3</v>
      </c>
      <c r="D163" s="11">
        <v>0.33333333333333331</v>
      </c>
    </row>
    <row r="164" spans="1:4" x14ac:dyDescent="0.25">
      <c r="A164">
        <v>162</v>
      </c>
      <c r="B164">
        <v>1</v>
      </c>
      <c r="C164">
        <v>3</v>
      </c>
      <c r="D164" s="11">
        <v>0.33333333333333331</v>
      </c>
    </row>
    <row r="165" spans="1:4" x14ac:dyDescent="0.25">
      <c r="A165">
        <v>163</v>
      </c>
      <c r="B165">
        <v>3</v>
      </c>
      <c r="C165">
        <v>3</v>
      </c>
      <c r="D165" s="11">
        <v>1</v>
      </c>
    </row>
    <row r="166" spans="1:4" x14ac:dyDescent="0.25">
      <c r="A166">
        <v>164</v>
      </c>
      <c r="B166">
        <v>1</v>
      </c>
      <c r="C166">
        <v>3</v>
      </c>
      <c r="D166" s="11">
        <v>0.33333333333333331</v>
      </c>
    </row>
    <row r="167" spans="1:4" x14ac:dyDescent="0.25">
      <c r="A167">
        <v>165</v>
      </c>
      <c r="B167">
        <v>1</v>
      </c>
      <c r="C167">
        <v>3</v>
      </c>
      <c r="D167" s="11">
        <v>0.33333333333333331</v>
      </c>
    </row>
    <row r="168" spans="1:4" x14ac:dyDescent="0.25">
      <c r="A168">
        <v>166</v>
      </c>
      <c r="B168">
        <v>3</v>
      </c>
      <c r="C168">
        <v>3</v>
      </c>
      <c r="D168" s="11">
        <v>1</v>
      </c>
    </row>
    <row r="169" spans="1:4" x14ac:dyDescent="0.25">
      <c r="A169">
        <v>167</v>
      </c>
      <c r="B169">
        <v>2</v>
      </c>
      <c r="C169">
        <v>3</v>
      </c>
      <c r="D169" s="11">
        <v>0.66666666666666663</v>
      </c>
    </row>
    <row r="170" spans="1:4" x14ac:dyDescent="0.25">
      <c r="A170">
        <v>168</v>
      </c>
      <c r="B170">
        <v>2</v>
      </c>
      <c r="C170">
        <v>3</v>
      </c>
      <c r="D170" s="11">
        <v>0.66666666666666663</v>
      </c>
    </row>
    <row r="171" spans="1:4" x14ac:dyDescent="0.25">
      <c r="A171">
        <v>169</v>
      </c>
      <c r="B171">
        <v>2</v>
      </c>
      <c r="C171">
        <v>3</v>
      </c>
      <c r="D171" s="11">
        <v>0.66666666666666663</v>
      </c>
    </row>
    <row r="172" spans="1:4" x14ac:dyDescent="0.25">
      <c r="A172">
        <v>170</v>
      </c>
      <c r="B172">
        <v>3</v>
      </c>
      <c r="C172">
        <v>3</v>
      </c>
      <c r="D172" s="11">
        <v>1</v>
      </c>
    </row>
    <row r="173" spans="1:4" x14ac:dyDescent="0.25">
      <c r="A173">
        <v>171</v>
      </c>
      <c r="B173">
        <v>3</v>
      </c>
      <c r="C173">
        <v>3</v>
      </c>
      <c r="D173" s="11">
        <v>1</v>
      </c>
    </row>
    <row r="174" spans="1:4" x14ac:dyDescent="0.25">
      <c r="A174">
        <v>172</v>
      </c>
      <c r="B174">
        <v>2</v>
      </c>
      <c r="C174">
        <v>3</v>
      </c>
      <c r="D174" s="11">
        <v>0.66666666666666663</v>
      </c>
    </row>
    <row r="175" spans="1:4" x14ac:dyDescent="0.25">
      <c r="A175">
        <v>173</v>
      </c>
      <c r="B175">
        <v>0</v>
      </c>
      <c r="C175">
        <v>3</v>
      </c>
      <c r="D175" s="11">
        <v>0</v>
      </c>
    </row>
    <row r="176" spans="1:4" x14ac:dyDescent="0.25">
      <c r="A176">
        <v>174</v>
      </c>
      <c r="B176">
        <v>0</v>
      </c>
      <c r="C176">
        <v>3</v>
      </c>
      <c r="D176" s="11">
        <v>0</v>
      </c>
    </row>
    <row r="177" spans="1:4" x14ac:dyDescent="0.25">
      <c r="A177">
        <v>175</v>
      </c>
      <c r="B177">
        <v>0</v>
      </c>
      <c r="C177">
        <v>3</v>
      </c>
      <c r="D177" s="11">
        <v>0</v>
      </c>
    </row>
    <row r="178" spans="1:4" x14ac:dyDescent="0.25">
      <c r="A178">
        <v>176</v>
      </c>
      <c r="B178">
        <v>0</v>
      </c>
      <c r="C178">
        <v>3</v>
      </c>
      <c r="D178" s="11">
        <v>0</v>
      </c>
    </row>
    <row r="179" spans="1:4" x14ac:dyDescent="0.25">
      <c r="A179">
        <v>177</v>
      </c>
      <c r="B179">
        <v>0</v>
      </c>
      <c r="C179">
        <v>3</v>
      </c>
      <c r="D179" s="11">
        <v>0</v>
      </c>
    </row>
    <row r="180" spans="1:4" x14ac:dyDescent="0.25">
      <c r="A180">
        <v>178</v>
      </c>
      <c r="B180">
        <v>0</v>
      </c>
      <c r="C180">
        <v>3</v>
      </c>
      <c r="D180" s="11">
        <v>0</v>
      </c>
    </row>
    <row r="181" spans="1:4" x14ac:dyDescent="0.25">
      <c r="A181">
        <v>179</v>
      </c>
      <c r="B181">
        <v>1</v>
      </c>
      <c r="C181">
        <v>3</v>
      </c>
      <c r="D181" s="11">
        <v>0.33333333333333331</v>
      </c>
    </row>
    <row r="182" spans="1:4" x14ac:dyDescent="0.25">
      <c r="A182">
        <v>180</v>
      </c>
      <c r="B182">
        <v>1</v>
      </c>
      <c r="C182">
        <v>3</v>
      </c>
      <c r="D182" s="11">
        <v>0.33333333333333331</v>
      </c>
    </row>
    <row r="183" spans="1:4" x14ac:dyDescent="0.25">
      <c r="A183">
        <v>181</v>
      </c>
      <c r="B183">
        <v>0</v>
      </c>
      <c r="C183">
        <v>3</v>
      </c>
      <c r="D183" s="11">
        <v>0</v>
      </c>
    </row>
    <row r="184" spans="1:4" x14ac:dyDescent="0.25">
      <c r="A184">
        <v>182</v>
      </c>
      <c r="B184">
        <v>1</v>
      </c>
      <c r="C184">
        <v>3</v>
      </c>
      <c r="D184" s="11">
        <v>0.33333333333333331</v>
      </c>
    </row>
    <row r="185" spans="1:4" x14ac:dyDescent="0.25">
      <c r="A185">
        <v>183</v>
      </c>
      <c r="B185">
        <v>0</v>
      </c>
      <c r="C185">
        <v>3</v>
      </c>
      <c r="D185" s="11">
        <v>0</v>
      </c>
    </row>
    <row r="186" spans="1:4" x14ac:dyDescent="0.25">
      <c r="A186">
        <v>184</v>
      </c>
      <c r="B186">
        <v>2</v>
      </c>
      <c r="C186">
        <v>3</v>
      </c>
      <c r="D186" s="11">
        <v>0.66666666666666663</v>
      </c>
    </row>
    <row r="187" spans="1:4" x14ac:dyDescent="0.25">
      <c r="A187">
        <v>185</v>
      </c>
      <c r="B187">
        <v>0</v>
      </c>
      <c r="C187">
        <v>3</v>
      </c>
      <c r="D187" s="11">
        <v>0</v>
      </c>
    </row>
    <row r="188" spans="1:4" x14ac:dyDescent="0.25">
      <c r="A188">
        <v>186</v>
      </c>
      <c r="B188">
        <v>1</v>
      </c>
      <c r="C188">
        <v>3</v>
      </c>
      <c r="D188" s="11">
        <v>0.33333333333333331</v>
      </c>
    </row>
    <row r="189" spans="1:4" x14ac:dyDescent="0.25">
      <c r="A189">
        <v>187</v>
      </c>
      <c r="B189">
        <v>3</v>
      </c>
      <c r="C189">
        <v>3</v>
      </c>
      <c r="D189" s="11">
        <v>1</v>
      </c>
    </row>
    <row r="190" spans="1:4" x14ac:dyDescent="0.25">
      <c r="A190">
        <v>188</v>
      </c>
      <c r="B190">
        <v>0</v>
      </c>
      <c r="C190">
        <v>3</v>
      </c>
      <c r="D190" s="11">
        <v>0</v>
      </c>
    </row>
    <row r="191" spans="1:4" x14ac:dyDescent="0.25">
      <c r="A191">
        <v>189</v>
      </c>
      <c r="B191">
        <v>1</v>
      </c>
      <c r="C191">
        <v>3</v>
      </c>
      <c r="D191" s="11">
        <v>0.33333333333333331</v>
      </c>
    </row>
    <row r="192" spans="1:4" x14ac:dyDescent="0.25">
      <c r="A192">
        <v>190</v>
      </c>
      <c r="B192">
        <v>1</v>
      </c>
      <c r="C192">
        <v>3</v>
      </c>
      <c r="D192" s="11">
        <v>0.33333333333333331</v>
      </c>
    </row>
    <row r="193" spans="1:4" x14ac:dyDescent="0.25">
      <c r="A193">
        <v>191</v>
      </c>
      <c r="B193">
        <v>0</v>
      </c>
      <c r="C193">
        <v>3</v>
      </c>
      <c r="D193" s="11">
        <v>0</v>
      </c>
    </row>
    <row r="194" spans="1:4" x14ac:dyDescent="0.25">
      <c r="A194">
        <v>192</v>
      </c>
      <c r="B194">
        <v>0</v>
      </c>
      <c r="C194">
        <v>3</v>
      </c>
      <c r="D194" s="11">
        <v>0</v>
      </c>
    </row>
    <row r="195" spans="1:4" x14ac:dyDescent="0.25">
      <c r="A195">
        <v>193</v>
      </c>
      <c r="B195">
        <v>1</v>
      </c>
      <c r="C195">
        <v>3</v>
      </c>
      <c r="D195" s="11">
        <v>0.33333333333333331</v>
      </c>
    </row>
    <row r="196" spans="1:4" x14ac:dyDescent="0.25">
      <c r="A196">
        <v>194</v>
      </c>
      <c r="B196">
        <v>2</v>
      </c>
      <c r="C196">
        <v>3</v>
      </c>
      <c r="D196" s="11">
        <v>0.66666666666666663</v>
      </c>
    </row>
    <row r="197" spans="1:4" x14ac:dyDescent="0.25">
      <c r="A197">
        <v>195</v>
      </c>
      <c r="B197">
        <v>2</v>
      </c>
      <c r="C197">
        <v>3</v>
      </c>
      <c r="D197" s="11">
        <v>0.66666666666666663</v>
      </c>
    </row>
    <row r="198" spans="1:4" x14ac:dyDescent="0.25">
      <c r="A198">
        <v>196</v>
      </c>
      <c r="B198">
        <v>0</v>
      </c>
      <c r="C198">
        <v>3</v>
      </c>
      <c r="D198" s="11">
        <v>0</v>
      </c>
    </row>
    <row r="199" spans="1:4" x14ac:dyDescent="0.25">
      <c r="A199">
        <v>197</v>
      </c>
      <c r="B199">
        <v>1</v>
      </c>
      <c r="C199">
        <v>3</v>
      </c>
      <c r="D199" s="11">
        <v>0.33333333333333331</v>
      </c>
    </row>
    <row r="200" spans="1:4" x14ac:dyDescent="0.25">
      <c r="A200">
        <v>198</v>
      </c>
      <c r="B200">
        <v>2</v>
      </c>
      <c r="C200">
        <v>3</v>
      </c>
      <c r="D200" s="11">
        <v>0.66666666666666663</v>
      </c>
    </row>
    <row r="201" spans="1:4" x14ac:dyDescent="0.25">
      <c r="A201">
        <v>199</v>
      </c>
      <c r="B201">
        <v>3</v>
      </c>
      <c r="C201">
        <v>3</v>
      </c>
      <c r="D201" s="11">
        <v>1</v>
      </c>
    </row>
    <row r="202" spans="1:4" x14ac:dyDescent="0.25">
      <c r="A202">
        <v>200</v>
      </c>
      <c r="B202">
        <v>0</v>
      </c>
      <c r="C202">
        <v>4</v>
      </c>
      <c r="D202" s="11">
        <v>0</v>
      </c>
    </row>
    <row r="203" spans="1:4" x14ac:dyDescent="0.25">
      <c r="A203">
        <v>201</v>
      </c>
      <c r="B203">
        <v>2</v>
      </c>
      <c r="C203">
        <v>4</v>
      </c>
      <c r="D203" s="11">
        <v>0.5</v>
      </c>
    </row>
    <row r="204" spans="1:4" x14ac:dyDescent="0.25">
      <c r="A204">
        <v>202</v>
      </c>
      <c r="B204">
        <v>2</v>
      </c>
      <c r="C204">
        <v>4</v>
      </c>
      <c r="D204" s="11">
        <v>0.5</v>
      </c>
    </row>
    <row r="205" spans="1:4" x14ac:dyDescent="0.25">
      <c r="A205">
        <v>203</v>
      </c>
      <c r="B205">
        <v>1</v>
      </c>
      <c r="C205">
        <v>4</v>
      </c>
      <c r="D205" s="11">
        <v>0.25</v>
      </c>
    </row>
    <row r="206" spans="1:4" x14ac:dyDescent="0.25">
      <c r="A206">
        <v>204</v>
      </c>
      <c r="B206">
        <v>3</v>
      </c>
      <c r="C206">
        <v>4</v>
      </c>
      <c r="D206" s="11">
        <v>0.75</v>
      </c>
    </row>
    <row r="207" spans="1:4" x14ac:dyDescent="0.25">
      <c r="A207">
        <v>205</v>
      </c>
      <c r="B207">
        <v>3</v>
      </c>
      <c r="C207">
        <v>4</v>
      </c>
      <c r="D207" s="11">
        <v>0.75</v>
      </c>
    </row>
    <row r="208" spans="1:4" x14ac:dyDescent="0.25">
      <c r="A208">
        <v>206</v>
      </c>
      <c r="B208">
        <v>0</v>
      </c>
      <c r="C208">
        <v>4</v>
      </c>
      <c r="D208" s="11">
        <v>0</v>
      </c>
    </row>
    <row r="209" spans="1:4" x14ac:dyDescent="0.25">
      <c r="A209">
        <v>207</v>
      </c>
      <c r="B209">
        <v>1</v>
      </c>
      <c r="C209">
        <v>4</v>
      </c>
      <c r="D209" s="11">
        <v>0.25</v>
      </c>
    </row>
    <row r="210" spans="1:4" x14ac:dyDescent="0.25">
      <c r="A210">
        <v>208</v>
      </c>
      <c r="B210">
        <v>0</v>
      </c>
      <c r="C210">
        <v>4</v>
      </c>
      <c r="D210" s="11">
        <v>0</v>
      </c>
    </row>
    <row r="211" spans="1:4" x14ac:dyDescent="0.25">
      <c r="A211">
        <v>209</v>
      </c>
      <c r="B211">
        <v>1</v>
      </c>
      <c r="C211">
        <v>4</v>
      </c>
      <c r="D211" s="11">
        <v>0.25</v>
      </c>
    </row>
    <row r="212" spans="1:4" x14ac:dyDescent="0.25">
      <c r="A212">
        <v>210</v>
      </c>
      <c r="B212">
        <v>0</v>
      </c>
      <c r="C212">
        <v>4</v>
      </c>
      <c r="D212" s="11">
        <v>0</v>
      </c>
    </row>
    <row r="213" spans="1:4" x14ac:dyDescent="0.25">
      <c r="A213">
        <v>211</v>
      </c>
      <c r="B213">
        <v>0</v>
      </c>
      <c r="C213">
        <v>4</v>
      </c>
      <c r="D213" s="11">
        <v>0</v>
      </c>
    </row>
    <row r="214" spans="1:4" x14ac:dyDescent="0.25">
      <c r="A214">
        <v>212</v>
      </c>
      <c r="B214">
        <v>0</v>
      </c>
      <c r="C214">
        <v>4</v>
      </c>
      <c r="D214" s="11">
        <v>0</v>
      </c>
    </row>
    <row r="215" spans="1:4" x14ac:dyDescent="0.25">
      <c r="A215">
        <v>213</v>
      </c>
      <c r="B215">
        <v>0</v>
      </c>
      <c r="C215">
        <v>4</v>
      </c>
      <c r="D215" s="11">
        <v>0</v>
      </c>
    </row>
    <row r="216" spans="1:4" x14ac:dyDescent="0.25">
      <c r="A216">
        <v>214</v>
      </c>
      <c r="B216">
        <v>4</v>
      </c>
      <c r="C216">
        <v>4</v>
      </c>
      <c r="D216" s="11">
        <v>1</v>
      </c>
    </row>
    <row r="217" spans="1:4" x14ac:dyDescent="0.25">
      <c r="A217">
        <v>215</v>
      </c>
      <c r="B217">
        <v>1</v>
      </c>
      <c r="C217">
        <v>4</v>
      </c>
      <c r="D217" s="11">
        <v>0.25</v>
      </c>
    </row>
    <row r="218" spans="1:4" x14ac:dyDescent="0.25">
      <c r="A218">
        <v>216</v>
      </c>
      <c r="B218">
        <v>0</v>
      </c>
      <c r="C218">
        <v>4</v>
      </c>
      <c r="D218" s="11">
        <v>0</v>
      </c>
    </row>
    <row r="219" spans="1:4" x14ac:dyDescent="0.25">
      <c r="A219">
        <v>217</v>
      </c>
      <c r="B219">
        <v>2</v>
      </c>
      <c r="C219">
        <v>4</v>
      </c>
      <c r="D219" s="11">
        <v>0.5</v>
      </c>
    </row>
    <row r="220" spans="1:4" x14ac:dyDescent="0.25">
      <c r="A220">
        <v>218</v>
      </c>
      <c r="B220">
        <v>0</v>
      </c>
      <c r="C220">
        <v>4</v>
      </c>
      <c r="D220" s="11">
        <v>0</v>
      </c>
    </row>
    <row r="221" spans="1:4" x14ac:dyDescent="0.25">
      <c r="A221">
        <v>219</v>
      </c>
      <c r="B221">
        <v>0</v>
      </c>
      <c r="C221">
        <v>4</v>
      </c>
      <c r="D221" s="11">
        <v>0</v>
      </c>
    </row>
    <row r="222" spans="1:4" x14ac:dyDescent="0.25">
      <c r="A222">
        <v>220</v>
      </c>
      <c r="B222">
        <v>0</v>
      </c>
      <c r="C222">
        <v>4</v>
      </c>
      <c r="D222" s="11">
        <v>0</v>
      </c>
    </row>
    <row r="223" spans="1:4" x14ac:dyDescent="0.25">
      <c r="A223">
        <v>221</v>
      </c>
      <c r="B223">
        <v>0</v>
      </c>
      <c r="C223">
        <v>4</v>
      </c>
      <c r="D223" s="11">
        <v>0</v>
      </c>
    </row>
    <row r="224" spans="1:4" x14ac:dyDescent="0.25">
      <c r="A224">
        <v>222</v>
      </c>
      <c r="B224">
        <v>1</v>
      </c>
      <c r="C224">
        <v>4</v>
      </c>
      <c r="D224" s="11">
        <v>0.25</v>
      </c>
    </row>
    <row r="225" spans="1:4" x14ac:dyDescent="0.25">
      <c r="A225">
        <v>223</v>
      </c>
      <c r="B225">
        <v>2</v>
      </c>
      <c r="C225">
        <v>4</v>
      </c>
      <c r="D225" s="11">
        <v>0.5</v>
      </c>
    </row>
    <row r="226" spans="1:4" x14ac:dyDescent="0.25">
      <c r="A226">
        <v>224</v>
      </c>
      <c r="B226">
        <v>2</v>
      </c>
      <c r="C226">
        <v>4</v>
      </c>
      <c r="D226" s="11">
        <v>0.5</v>
      </c>
    </row>
    <row r="227" spans="1:4" x14ac:dyDescent="0.25">
      <c r="A227">
        <v>225</v>
      </c>
      <c r="B227">
        <v>2</v>
      </c>
      <c r="C227">
        <v>4</v>
      </c>
      <c r="D227" s="11">
        <v>0.5</v>
      </c>
    </row>
    <row r="228" spans="1:4" x14ac:dyDescent="0.25">
      <c r="A228">
        <v>226</v>
      </c>
      <c r="B228">
        <v>2</v>
      </c>
      <c r="C228">
        <v>4</v>
      </c>
      <c r="D228" s="11">
        <v>0.5</v>
      </c>
    </row>
    <row r="229" spans="1:4" x14ac:dyDescent="0.25">
      <c r="A229">
        <v>227</v>
      </c>
      <c r="B229">
        <v>1</v>
      </c>
      <c r="C229">
        <v>4</v>
      </c>
      <c r="D229" s="11">
        <v>0.25</v>
      </c>
    </row>
    <row r="230" spans="1:4" x14ac:dyDescent="0.25">
      <c r="A230">
        <v>228</v>
      </c>
      <c r="B230">
        <v>0</v>
      </c>
      <c r="C230">
        <v>4</v>
      </c>
      <c r="D230" s="11">
        <v>0</v>
      </c>
    </row>
    <row r="231" spans="1:4" x14ac:dyDescent="0.25">
      <c r="A231">
        <v>229</v>
      </c>
      <c r="B231">
        <v>2</v>
      </c>
      <c r="C231">
        <v>4</v>
      </c>
      <c r="D231" s="11">
        <v>0.5</v>
      </c>
    </row>
    <row r="232" spans="1:4" x14ac:dyDescent="0.25">
      <c r="A232">
        <v>230</v>
      </c>
      <c r="B232">
        <v>1</v>
      </c>
      <c r="C232">
        <v>4</v>
      </c>
      <c r="D232" s="11">
        <v>0.25</v>
      </c>
    </row>
    <row r="233" spans="1:4" x14ac:dyDescent="0.25">
      <c r="A233">
        <v>231</v>
      </c>
      <c r="B233">
        <v>2</v>
      </c>
      <c r="C233">
        <v>4</v>
      </c>
      <c r="D233" s="11">
        <v>0.5</v>
      </c>
    </row>
    <row r="234" spans="1:4" x14ac:dyDescent="0.25">
      <c r="A234">
        <v>232</v>
      </c>
      <c r="B234">
        <v>2</v>
      </c>
      <c r="C234">
        <v>4</v>
      </c>
      <c r="D234" s="11">
        <v>0.5</v>
      </c>
    </row>
    <row r="235" spans="1:4" x14ac:dyDescent="0.25">
      <c r="A235">
        <v>233</v>
      </c>
      <c r="B235">
        <v>0</v>
      </c>
      <c r="C235">
        <v>4</v>
      </c>
      <c r="D235" s="11">
        <v>0</v>
      </c>
    </row>
    <row r="236" spans="1:4" x14ac:dyDescent="0.25">
      <c r="A236">
        <v>234</v>
      </c>
      <c r="B236">
        <v>1</v>
      </c>
      <c r="C236">
        <v>4</v>
      </c>
      <c r="D236" s="11">
        <v>0.25</v>
      </c>
    </row>
    <row r="237" spans="1:4" x14ac:dyDescent="0.25">
      <c r="A237">
        <v>235</v>
      </c>
      <c r="B237">
        <v>0</v>
      </c>
      <c r="C237">
        <v>5</v>
      </c>
      <c r="D237" s="11">
        <v>0</v>
      </c>
    </row>
    <row r="238" spans="1:4" x14ac:dyDescent="0.25">
      <c r="A238">
        <v>236</v>
      </c>
      <c r="B238">
        <v>4</v>
      </c>
      <c r="C238">
        <v>5</v>
      </c>
      <c r="D238" s="11">
        <v>0.8</v>
      </c>
    </row>
    <row r="239" spans="1:4" x14ac:dyDescent="0.25">
      <c r="A239">
        <v>237</v>
      </c>
      <c r="B239">
        <v>0</v>
      </c>
      <c r="C239">
        <v>5</v>
      </c>
      <c r="D239" s="11">
        <v>0</v>
      </c>
    </row>
    <row r="240" spans="1:4" x14ac:dyDescent="0.25">
      <c r="A240">
        <v>238</v>
      </c>
      <c r="B240">
        <v>1</v>
      </c>
      <c r="C240">
        <v>5</v>
      </c>
      <c r="D240" s="11">
        <v>0.2</v>
      </c>
    </row>
    <row r="241" spans="1:4" x14ac:dyDescent="0.25">
      <c r="A241">
        <v>239</v>
      </c>
      <c r="B241">
        <v>2</v>
      </c>
      <c r="C241">
        <v>5</v>
      </c>
      <c r="D241" s="11">
        <v>0.4</v>
      </c>
    </row>
    <row r="242" spans="1:4" x14ac:dyDescent="0.25">
      <c r="A242">
        <v>240</v>
      </c>
      <c r="B242">
        <v>3</v>
      </c>
      <c r="C242">
        <v>5</v>
      </c>
      <c r="D242" s="11">
        <v>0.6</v>
      </c>
    </row>
    <row r="243" spans="1:4" x14ac:dyDescent="0.25">
      <c r="A243">
        <v>241</v>
      </c>
      <c r="B243">
        <v>0</v>
      </c>
      <c r="C243">
        <v>5</v>
      </c>
      <c r="D243" s="11">
        <v>0</v>
      </c>
    </row>
    <row r="244" spans="1:4" x14ac:dyDescent="0.25">
      <c r="A244">
        <v>242</v>
      </c>
      <c r="B244">
        <v>1</v>
      </c>
      <c r="C244">
        <v>5</v>
      </c>
      <c r="D244" s="11">
        <v>0.2</v>
      </c>
    </row>
    <row r="245" spans="1:4" x14ac:dyDescent="0.25">
      <c r="A245">
        <v>243</v>
      </c>
      <c r="B245">
        <v>3</v>
      </c>
      <c r="C245">
        <v>5</v>
      </c>
      <c r="D245" s="11">
        <v>0.6</v>
      </c>
    </row>
    <row r="246" spans="1:4" x14ac:dyDescent="0.25">
      <c r="A246">
        <v>244</v>
      </c>
      <c r="B246">
        <v>0</v>
      </c>
      <c r="C246">
        <v>5</v>
      </c>
      <c r="D246" s="11">
        <v>0</v>
      </c>
    </row>
    <row r="247" spans="1:4" x14ac:dyDescent="0.25">
      <c r="A247">
        <v>245</v>
      </c>
      <c r="B247">
        <v>0</v>
      </c>
      <c r="C247">
        <v>5</v>
      </c>
      <c r="D247" s="11">
        <v>0</v>
      </c>
    </row>
    <row r="248" spans="1:4" x14ac:dyDescent="0.25">
      <c r="A248">
        <v>246</v>
      </c>
      <c r="B248">
        <v>3</v>
      </c>
      <c r="C248">
        <v>5</v>
      </c>
      <c r="D248" s="11">
        <v>0.6</v>
      </c>
    </row>
    <row r="249" spans="1:4" x14ac:dyDescent="0.25">
      <c r="A249">
        <v>247</v>
      </c>
      <c r="B249">
        <v>0</v>
      </c>
      <c r="C249">
        <v>5</v>
      </c>
      <c r="D249" s="11">
        <v>0</v>
      </c>
    </row>
    <row r="250" spans="1:4" x14ac:dyDescent="0.25">
      <c r="A250">
        <v>248</v>
      </c>
      <c r="B250">
        <v>1</v>
      </c>
      <c r="C250">
        <v>5</v>
      </c>
      <c r="D250" s="11">
        <v>0.2</v>
      </c>
    </row>
    <row r="251" spans="1:4" x14ac:dyDescent="0.25">
      <c r="A251">
        <v>249</v>
      </c>
      <c r="B251">
        <v>0</v>
      </c>
      <c r="C251">
        <v>5</v>
      </c>
      <c r="D251" s="11">
        <v>0</v>
      </c>
    </row>
    <row r="252" spans="1:4" x14ac:dyDescent="0.25">
      <c r="A252">
        <v>250</v>
      </c>
      <c r="B252">
        <v>2</v>
      </c>
      <c r="C252">
        <v>5</v>
      </c>
      <c r="D252" s="11">
        <v>0.4</v>
      </c>
    </row>
    <row r="253" spans="1:4" x14ac:dyDescent="0.25">
      <c r="A253">
        <v>251</v>
      </c>
      <c r="B253">
        <v>0</v>
      </c>
      <c r="C253">
        <v>5</v>
      </c>
      <c r="D253" s="11">
        <v>0</v>
      </c>
    </row>
    <row r="254" spans="1:4" x14ac:dyDescent="0.25">
      <c r="A254">
        <v>252</v>
      </c>
      <c r="B254">
        <v>0</v>
      </c>
      <c r="C254">
        <v>5</v>
      </c>
      <c r="D254" s="11">
        <v>0</v>
      </c>
    </row>
    <row r="255" spans="1:4" x14ac:dyDescent="0.25">
      <c r="A255">
        <v>253</v>
      </c>
      <c r="B255">
        <v>1</v>
      </c>
      <c r="C255">
        <v>5</v>
      </c>
      <c r="D255" s="11">
        <v>0.2</v>
      </c>
    </row>
    <row r="256" spans="1:4" x14ac:dyDescent="0.25">
      <c r="A256">
        <v>254</v>
      </c>
      <c r="B256">
        <v>1</v>
      </c>
      <c r="C256">
        <v>5</v>
      </c>
      <c r="D256" s="11">
        <v>0.2</v>
      </c>
    </row>
    <row r="257" spans="1:4" x14ac:dyDescent="0.25">
      <c r="A257">
        <v>255</v>
      </c>
      <c r="B257">
        <v>2</v>
      </c>
      <c r="C257">
        <v>5</v>
      </c>
      <c r="D257" s="11">
        <v>0.4</v>
      </c>
    </row>
    <row r="258" spans="1:4" x14ac:dyDescent="0.25">
      <c r="A258">
        <v>256</v>
      </c>
      <c r="B258">
        <v>4</v>
      </c>
      <c r="C258">
        <v>5</v>
      </c>
      <c r="D258" s="11">
        <v>0.8</v>
      </c>
    </row>
    <row r="259" spans="1:4" x14ac:dyDescent="0.25">
      <c r="A259">
        <v>257</v>
      </c>
      <c r="B259">
        <v>1</v>
      </c>
      <c r="C259">
        <v>5</v>
      </c>
      <c r="D259" s="11">
        <v>0.2</v>
      </c>
    </row>
    <row r="260" spans="1:4" x14ac:dyDescent="0.25">
      <c r="A260">
        <v>258</v>
      </c>
      <c r="B260">
        <v>0</v>
      </c>
      <c r="C260">
        <v>5</v>
      </c>
      <c r="D260" s="11">
        <v>0</v>
      </c>
    </row>
    <row r="261" spans="1:4" x14ac:dyDescent="0.25">
      <c r="A261">
        <v>259</v>
      </c>
      <c r="B261">
        <v>3</v>
      </c>
      <c r="C261">
        <v>5</v>
      </c>
      <c r="D261" s="11">
        <v>0.6</v>
      </c>
    </row>
    <row r="262" spans="1:4" x14ac:dyDescent="0.25">
      <c r="A262">
        <v>260</v>
      </c>
      <c r="B262">
        <v>3</v>
      </c>
      <c r="C262">
        <v>5</v>
      </c>
      <c r="D262" s="11">
        <v>0.6</v>
      </c>
    </row>
    <row r="263" spans="1:4" x14ac:dyDescent="0.25">
      <c r="A263">
        <v>261</v>
      </c>
      <c r="B263">
        <v>1</v>
      </c>
      <c r="C263">
        <v>5</v>
      </c>
      <c r="D263" s="11">
        <v>0.2</v>
      </c>
    </row>
    <row r="264" spans="1:4" x14ac:dyDescent="0.25">
      <c r="A264">
        <v>262</v>
      </c>
      <c r="B264">
        <v>3</v>
      </c>
      <c r="C264">
        <v>5</v>
      </c>
      <c r="D264" s="11">
        <v>0.6</v>
      </c>
    </row>
    <row r="265" spans="1:4" x14ac:dyDescent="0.25">
      <c r="A265">
        <v>263</v>
      </c>
      <c r="B265">
        <v>3</v>
      </c>
      <c r="C265">
        <v>5</v>
      </c>
      <c r="D265" s="11">
        <v>0.6</v>
      </c>
    </row>
    <row r="266" spans="1:4" x14ac:dyDescent="0.25">
      <c r="A266">
        <v>264</v>
      </c>
      <c r="B266">
        <v>2</v>
      </c>
      <c r="C266">
        <v>5</v>
      </c>
      <c r="D266" s="11">
        <v>0.4</v>
      </c>
    </row>
    <row r="267" spans="1:4" x14ac:dyDescent="0.25">
      <c r="A267">
        <v>265</v>
      </c>
      <c r="B267">
        <v>2</v>
      </c>
      <c r="C267">
        <v>5</v>
      </c>
      <c r="D267" s="11">
        <v>0.4</v>
      </c>
    </row>
    <row r="268" spans="1:4" x14ac:dyDescent="0.25">
      <c r="A268">
        <v>266</v>
      </c>
      <c r="B268">
        <v>4</v>
      </c>
      <c r="C268">
        <v>5</v>
      </c>
      <c r="D268" s="11">
        <v>0.8</v>
      </c>
    </row>
    <row r="269" spans="1:4" x14ac:dyDescent="0.25">
      <c r="A269">
        <v>267</v>
      </c>
      <c r="B269">
        <v>1</v>
      </c>
      <c r="C269">
        <v>6</v>
      </c>
      <c r="D269" s="11">
        <v>0.16666666666666666</v>
      </c>
    </row>
    <row r="270" spans="1:4" x14ac:dyDescent="0.25">
      <c r="A270">
        <v>268</v>
      </c>
      <c r="B270">
        <v>5</v>
      </c>
      <c r="C270">
        <v>6</v>
      </c>
      <c r="D270" s="11">
        <v>0.83333333333333337</v>
      </c>
    </row>
    <row r="271" spans="1:4" x14ac:dyDescent="0.25">
      <c r="A271">
        <v>269</v>
      </c>
      <c r="B271">
        <v>1</v>
      </c>
      <c r="C271">
        <v>6</v>
      </c>
      <c r="D271" s="11">
        <v>0.16666666666666666</v>
      </c>
    </row>
    <row r="272" spans="1:4" x14ac:dyDescent="0.25">
      <c r="A272">
        <v>270</v>
      </c>
      <c r="B272">
        <v>1</v>
      </c>
      <c r="C272">
        <v>6</v>
      </c>
      <c r="D272" s="11">
        <v>0.16666666666666666</v>
      </c>
    </row>
    <row r="273" spans="1:4" x14ac:dyDescent="0.25">
      <c r="A273">
        <v>271</v>
      </c>
      <c r="B273">
        <v>1</v>
      </c>
      <c r="C273">
        <v>6</v>
      </c>
      <c r="D273" s="11">
        <v>0.16666666666666666</v>
      </c>
    </row>
    <row r="274" spans="1:4" x14ac:dyDescent="0.25">
      <c r="A274">
        <v>272</v>
      </c>
      <c r="B274">
        <v>1</v>
      </c>
      <c r="C274">
        <v>6</v>
      </c>
      <c r="D274" s="11">
        <v>0.16666666666666666</v>
      </c>
    </row>
    <row r="275" spans="1:4" x14ac:dyDescent="0.25">
      <c r="A275">
        <v>273</v>
      </c>
      <c r="B275">
        <v>0</v>
      </c>
      <c r="C275">
        <v>6</v>
      </c>
      <c r="D275" s="11">
        <v>0</v>
      </c>
    </row>
    <row r="276" spans="1:4" x14ac:dyDescent="0.25">
      <c r="A276">
        <v>274</v>
      </c>
      <c r="B276">
        <v>2</v>
      </c>
      <c r="C276">
        <v>6</v>
      </c>
      <c r="D276" s="11">
        <v>0.33333333333333331</v>
      </c>
    </row>
    <row r="277" spans="1:4" x14ac:dyDescent="0.25">
      <c r="A277">
        <v>275</v>
      </c>
      <c r="B277">
        <v>5</v>
      </c>
      <c r="C277">
        <v>6</v>
      </c>
      <c r="D277" s="11">
        <v>0.83333333333333337</v>
      </c>
    </row>
    <row r="278" spans="1:4" x14ac:dyDescent="0.25">
      <c r="A278">
        <v>276</v>
      </c>
      <c r="B278">
        <v>2</v>
      </c>
      <c r="C278">
        <v>6</v>
      </c>
      <c r="D278" s="11">
        <v>0.33333333333333331</v>
      </c>
    </row>
    <row r="279" spans="1:4" x14ac:dyDescent="0.25">
      <c r="A279">
        <v>277</v>
      </c>
      <c r="B279">
        <v>2</v>
      </c>
      <c r="C279">
        <v>6</v>
      </c>
      <c r="D279" s="11">
        <v>0.33333333333333331</v>
      </c>
    </row>
    <row r="280" spans="1:4" x14ac:dyDescent="0.25">
      <c r="A280">
        <v>278</v>
      </c>
      <c r="B280">
        <v>1</v>
      </c>
      <c r="C280">
        <v>6</v>
      </c>
      <c r="D280" s="11">
        <v>0.16666666666666666</v>
      </c>
    </row>
    <row r="281" spans="1:4" x14ac:dyDescent="0.25">
      <c r="A281">
        <v>279</v>
      </c>
      <c r="B281">
        <v>3</v>
      </c>
      <c r="C281">
        <v>6</v>
      </c>
      <c r="D281" s="11">
        <v>0.5</v>
      </c>
    </row>
    <row r="282" spans="1:4" x14ac:dyDescent="0.25">
      <c r="A282">
        <v>280</v>
      </c>
      <c r="B282">
        <v>0</v>
      </c>
      <c r="C282">
        <v>6</v>
      </c>
      <c r="D282" s="11">
        <v>0</v>
      </c>
    </row>
    <row r="283" spans="1:4" x14ac:dyDescent="0.25">
      <c r="A283">
        <v>281</v>
      </c>
      <c r="B283">
        <v>2</v>
      </c>
      <c r="C283">
        <v>6</v>
      </c>
      <c r="D283" s="11">
        <v>0.33333333333333331</v>
      </c>
    </row>
    <row r="284" spans="1:4" x14ac:dyDescent="0.25">
      <c r="A284">
        <v>282</v>
      </c>
      <c r="B284">
        <v>3</v>
      </c>
      <c r="C284">
        <v>6</v>
      </c>
      <c r="D284" s="11">
        <v>0.5</v>
      </c>
    </row>
    <row r="285" spans="1:4" x14ac:dyDescent="0.25">
      <c r="A285">
        <v>283</v>
      </c>
      <c r="B285">
        <v>3</v>
      </c>
      <c r="C285">
        <v>6</v>
      </c>
      <c r="D285" s="11">
        <v>0.5</v>
      </c>
    </row>
    <row r="286" spans="1:4" x14ac:dyDescent="0.25">
      <c r="A286">
        <v>284</v>
      </c>
      <c r="B286">
        <v>3</v>
      </c>
      <c r="C286">
        <v>6</v>
      </c>
      <c r="D286" s="11">
        <v>0.5</v>
      </c>
    </row>
    <row r="287" spans="1:4" x14ac:dyDescent="0.25">
      <c r="A287">
        <v>285</v>
      </c>
      <c r="B287">
        <v>6</v>
      </c>
      <c r="C287">
        <v>7</v>
      </c>
      <c r="D287" s="11">
        <v>0.8571428571428571</v>
      </c>
    </row>
    <row r="288" spans="1:4" x14ac:dyDescent="0.25">
      <c r="A288">
        <v>286</v>
      </c>
      <c r="B288">
        <v>6</v>
      </c>
      <c r="C288">
        <v>7</v>
      </c>
      <c r="D288" s="11">
        <v>0.8571428571428571</v>
      </c>
    </row>
    <row r="289" spans="1:4" x14ac:dyDescent="0.25">
      <c r="A289">
        <v>287</v>
      </c>
      <c r="B289">
        <v>5</v>
      </c>
      <c r="C289">
        <v>7</v>
      </c>
      <c r="D289" s="11">
        <v>0.7142857142857143</v>
      </c>
    </row>
    <row r="290" spans="1:4" x14ac:dyDescent="0.25">
      <c r="A290">
        <v>288</v>
      </c>
      <c r="B290">
        <v>3</v>
      </c>
      <c r="C290">
        <v>7</v>
      </c>
      <c r="D290" s="11">
        <v>0.42857142857142855</v>
      </c>
    </row>
    <row r="291" spans="1:4" x14ac:dyDescent="0.25">
      <c r="A291">
        <v>289</v>
      </c>
      <c r="B291">
        <v>1</v>
      </c>
      <c r="C291">
        <v>7</v>
      </c>
      <c r="D291" s="11">
        <v>0.14285714285714285</v>
      </c>
    </row>
    <row r="292" spans="1:4" x14ac:dyDescent="0.25">
      <c r="A292">
        <v>290</v>
      </c>
      <c r="B292">
        <v>0</v>
      </c>
      <c r="C292">
        <v>7</v>
      </c>
      <c r="D292" s="11">
        <v>0</v>
      </c>
    </row>
    <row r="293" spans="1:4" x14ac:dyDescent="0.25">
      <c r="A293">
        <v>291</v>
      </c>
      <c r="B293">
        <v>0</v>
      </c>
      <c r="C293">
        <v>7</v>
      </c>
      <c r="D293" s="11">
        <v>0</v>
      </c>
    </row>
    <row r="294" spans="1:4" x14ac:dyDescent="0.25">
      <c r="A294">
        <v>292</v>
      </c>
      <c r="B294">
        <v>3</v>
      </c>
      <c r="C294">
        <v>7</v>
      </c>
      <c r="D294" s="11">
        <v>0.42857142857142855</v>
      </c>
    </row>
    <row r="295" spans="1:4" x14ac:dyDescent="0.25">
      <c r="A295">
        <v>293</v>
      </c>
      <c r="B295">
        <v>1</v>
      </c>
      <c r="C295">
        <v>7</v>
      </c>
      <c r="D295" s="11">
        <v>0.14285714285714285</v>
      </c>
    </row>
    <row r="296" spans="1:4" x14ac:dyDescent="0.25">
      <c r="A296">
        <v>294</v>
      </c>
      <c r="B296">
        <v>0</v>
      </c>
      <c r="C296">
        <v>7</v>
      </c>
      <c r="D296" s="11">
        <v>0</v>
      </c>
    </row>
    <row r="297" spans="1:4" x14ac:dyDescent="0.25">
      <c r="A297">
        <v>295</v>
      </c>
      <c r="B297">
        <v>0</v>
      </c>
      <c r="C297">
        <v>7</v>
      </c>
      <c r="D297" s="11">
        <v>0</v>
      </c>
    </row>
    <row r="298" spans="1:4" x14ac:dyDescent="0.25">
      <c r="A298">
        <v>296</v>
      </c>
      <c r="B298">
        <v>2</v>
      </c>
      <c r="C298">
        <v>7</v>
      </c>
      <c r="D298" s="11">
        <v>0.2857142857142857</v>
      </c>
    </row>
    <row r="299" spans="1:4" x14ac:dyDescent="0.25">
      <c r="A299">
        <v>297</v>
      </c>
      <c r="B299">
        <v>2</v>
      </c>
      <c r="C299">
        <v>7</v>
      </c>
      <c r="D299" s="11">
        <v>0.2857142857142857</v>
      </c>
    </row>
    <row r="300" spans="1:4" x14ac:dyDescent="0.25">
      <c r="A300">
        <v>298</v>
      </c>
      <c r="B300">
        <v>3</v>
      </c>
      <c r="C300">
        <v>7</v>
      </c>
      <c r="D300" s="11">
        <v>0.42857142857142855</v>
      </c>
    </row>
    <row r="301" spans="1:4" x14ac:dyDescent="0.25">
      <c r="A301">
        <v>299</v>
      </c>
      <c r="B301">
        <v>3</v>
      </c>
      <c r="C301">
        <v>7</v>
      </c>
      <c r="D301" s="11">
        <v>0.42857142857142855</v>
      </c>
    </row>
    <row r="302" spans="1:4" x14ac:dyDescent="0.25">
      <c r="A302">
        <v>300</v>
      </c>
      <c r="B302">
        <v>1</v>
      </c>
      <c r="C302">
        <v>7</v>
      </c>
      <c r="D302" s="11">
        <v>0.14285714285714285</v>
      </c>
    </row>
    <row r="303" spans="1:4" x14ac:dyDescent="0.25">
      <c r="A303">
        <v>301</v>
      </c>
      <c r="B303">
        <v>0</v>
      </c>
      <c r="C303">
        <v>7</v>
      </c>
      <c r="D303" s="11">
        <v>0</v>
      </c>
    </row>
    <row r="304" spans="1:4" x14ac:dyDescent="0.25">
      <c r="A304">
        <v>302</v>
      </c>
      <c r="B304">
        <v>3</v>
      </c>
      <c r="C304">
        <v>8</v>
      </c>
      <c r="D304" s="11">
        <v>0.375</v>
      </c>
    </row>
    <row r="305" spans="1:4" x14ac:dyDescent="0.25">
      <c r="A305">
        <v>303</v>
      </c>
      <c r="B305">
        <v>1</v>
      </c>
      <c r="C305">
        <v>8</v>
      </c>
      <c r="D305" s="11">
        <v>0.125</v>
      </c>
    </row>
    <row r="306" spans="1:4" x14ac:dyDescent="0.25">
      <c r="A306">
        <v>304</v>
      </c>
      <c r="B306">
        <v>4</v>
      </c>
      <c r="C306">
        <v>8</v>
      </c>
      <c r="D306" s="11">
        <v>0.5</v>
      </c>
    </row>
    <row r="307" spans="1:4" x14ac:dyDescent="0.25">
      <c r="A307">
        <v>305</v>
      </c>
      <c r="B307">
        <v>0</v>
      </c>
      <c r="C307">
        <v>8</v>
      </c>
      <c r="D307" s="11">
        <v>0</v>
      </c>
    </row>
    <row r="308" spans="1:4" x14ac:dyDescent="0.25">
      <c r="A308">
        <v>306</v>
      </c>
      <c r="B308">
        <v>4</v>
      </c>
      <c r="C308">
        <v>8</v>
      </c>
      <c r="D308" s="11">
        <v>0.5</v>
      </c>
    </row>
    <row r="309" spans="1:4" x14ac:dyDescent="0.25">
      <c r="A309">
        <v>307</v>
      </c>
      <c r="B309">
        <v>0</v>
      </c>
      <c r="C309">
        <v>8</v>
      </c>
      <c r="D309" s="11">
        <v>0</v>
      </c>
    </row>
    <row r="310" spans="1:4" x14ac:dyDescent="0.25">
      <c r="A310">
        <v>308</v>
      </c>
      <c r="B310">
        <v>0</v>
      </c>
      <c r="C310">
        <v>8</v>
      </c>
      <c r="D310" s="11">
        <v>0</v>
      </c>
    </row>
    <row r="311" spans="1:4" x14ac:dyDescent="0.25">
      <c r="A311">
        <v>309</v>
      </c>
      <c r="B311">
        <v>2</v>
      </c>
      <c r="C311">
        <v>8</v>
      </c>
      <c r="D311" s="11">
        <v>0.25</v>
      </c>
    </row>
    <row r="312" spans="1:4" x14ac:dyDescent="0.25">
      <c r="A312">
        <v>310</v>
      </c>
      <c r="B312">
        <v>6</v>
      </c>
      <c r="C312">
        <v>8</v>
      </c>
      <c r="D312" s="11">
        <v>0.75</v>
      </c>
    </row>
    <row r="313" spans="1:4" x14ac:dyDescent="0.25">
      <c r="A313">
        <v>311</v>
      </c>
      <c r="B313">
        <v>1</v>
      </c>
      <c r="C313">
        <v>8</v>
      </c>
      <c r="D313" s="11">
        <v>0.125</v>
      </c>
    </row>
    <row r="314" spans="1:4" x14ac:dyDescent="0.25">
      <c r="A314">
        <v>312</v>
      </c>
      <c r="B314">
        <v>2</v>
      </c>
      <c r="C314">
        <v>8</v>
      </c>
      <c r="D314" s="11">
        <v>0.25</v>
      </c>
    </row>
    <row r="315" spans="1:4" x14ac:dyDescent="0.25">
      <c r="A315">
        <v>313</v>
      </c>
      <c r="B315">
        <v>0</v>
      </c>
      <c r="C315">
        <v>8</v>
      </c>
      <c r="D315" s="11">
        <v>0</v>
      </c>
    </row>
    <row r="316" spans="1:4" x14ac:dyDescent="0.25">
      <c r="A316">
        <v>314</v>
      </c>
      <c r="B316">
        <v>0</v>
      </c>
      <c r="C316">
        <v>8</v>
      </c>
      <c r="D316" s="11">
        <v>0</v>
      </c>
    </row>
    <row r="317" spans="1:4" x14ac:dyDescent="0.25">
      <c r="A317">
        <v>315</v>
      </c>
      <c r="B317">
        <v>3</v>
      </c>
      <c r="C317">
        <v>8</v>
      </c>
      <c r="D317" s="11">
        <v>0.375</v>
      </c>
    </row>
    <row r="318" spans="1:4" x14ac:dyDescent="0.25">
      <c r="A318">
        <v>316</v>
      </c>
      <c r="B318">
        <v>5</v>
      </c>
      <c r="C318">
        <v>8</v>
      </c>
      <c r="D318" s="11">
        <v>0.625</v>
      </c>
    </row>
    <row r="319" spans="1:4" x14ac:dyDescent="0.25">
      <c r="A319">
        <v>317</v>
      </c>
      <c r="B319">
        <v>5</v>
      </c>
      <c r="C319">
        <v>8</v>
      </c>
      <c r="D319" s="11">
        <v>0.625</v>
      </c>
    </row>
    <row r="320" spans="1:4" x14ac:dyDescent="0.25">
      <c r="A320">
        <v>318</v>
      </c>
      <c r="B320">
        <v>3</v>
      </c>
      <c r="C320">
        <v>8</v>
      </c>
      <c r="D320" s="11">
        <v>0.375</v>
      </c>
    </row>
    <row r="321" spans="1:4" x14ac:dyDescent="0.25">
      <c r="A321">
        <v>319</v>
      </c>
      <c r="B321">
        <v>3</v>
      </c>
      <c r="C321">
        <v>8</v>
      </c>
      <c r="D321" s="11">
        <v>0.375</v>
      </c>
    </row>
    <row r="322" spans="1:4" x14ac:dyDescent="0.25">
      <c r="A322">
        <v>320</v>
      </c>
      <c r="B322">
        <v>5</v>
      </c>
      <c r="C322">
        <v>8</v>
      </c>
      <c r="D322" s="11">
        <v>0.625</v>
      </c>
    </row>
    <row r="323" spans="1:4" x14ac:dyDescent="0.25">
      <c r="A323">
        <v>321</v>
      </c>
      <c r="B323">
        <v>0</v>
      </c>
      <c r="C323">
        <v>9</v>
      </c>
      <c r="D323" s="11">
        <v>0</v>
      </c>
    </row>
    <row r="324" spans="1:4" x14ac:dyDescent="0.25">
      <c r="A324">
        <v>322</v>
      </c>
      <c r="B324">
        <v>1</v>
      </c>
      <c r="C324">
        <v>9</v>
      </c>
      <c r="D324" s="11">
        <v>0.1111111111111111</v>
      </c>
    </row>
    <row r="325" spans="1:4" x14ac:dyDescent="0.25">
      <c r="A325">
        <v>323</v>
      </c>
      <c r="B325">
        <v>2</v>
      </c>
      <c r="C325">
        <v>9</v>
      </c>
      <c r="D325" s="11">
        <v>0.22222222222222221</v>
      </c>
    </row>
    <row r="326" spans="1:4" x14ac:dyDescent="0.25">
      <c r="A326">
        <v>324</v>
      </c>
      <c r="B326">
        <v>2</v>
      </c>
      <c r="C326">
        <v>9</v>
      </c>
      <c r="D326" s="11">
        <v>0.22222222222222221</v>
      </c>
    </row>
    <row r="327" spans="1:4" x14ac:dyDescent="0.25">
      <c r="A327">
        <v>325</v>
      </c>
      <c r="B327">
        <v>4</v>
      </c>
      <c r="C327">
        <v>9</v>
      </c>
      <c r="D327" s="11">
        <v>0.44444444444444442</v>
      </c>
    </row>
    <row r="328" spans="1:4" x14ac:dyDescent="0.25">
      <c r="A328">
        <v>326</v>
      </c>
      <c r="B328">
        <v>0</v>
      </c>
      <c r="C328">
        <v>9</v>
      </c>
      <c r="D328" s="11">
        <v>0</v>
      </c>
    </row>
    <row r="329" spans="1:4" x14ac:dyDescent="0.25">
      <c r="A329">
        <v>327</v>
      </c>
      <c r="B329">
        <v>2</v>
      </c>
      <c r="C329">
        <v>9</v>
      </c>
      <c r="D329" s="11">
        <v>0.22222222222222221</v>
      </c>
    </row>
    <row r="330" spans="1:4" x14ac:dyDescent="0.25">
      <c r="A330">
        <v>328</v>
      </c>
      <c r="B330">
        <v>5</v>
      </c>
      <c r="C330">
        <v>9</v>
      </c>
      <c r="D330" s="11">
        <v>0.55555555555555558</v>
      </c>
    </row>
    <row r="331" spans="1:4" x14ac:dyDescent="0.25">
      <c r="A331">
        <v>329</v>
      </c>
      <c r="B331">
        <v>0</v>
      </c>
      <c r="C331">
        <v>9</v>
      </c>
      <c r="D331" s="11">
        <v>0</v>
      </c>
    </row>
    <row r="332" spans="1:4" x14ac:dyDescent="0.25">
      <c r="A332">
        <v>330</v>
      </c>
      <c r="B332">
        <v>3</v>
      </c>
      <c r="C332">
        <v>9</v>
      </c>
      <c r="D332" s="11">
        <v>0.33333333333333331</v>
      </c>
    </row>
    <row r="333" spans="1:4" x14ac:dyDescent="0.25">
      <c r="A333">
        <v>331</v>
      </c>
      <c r="B333">
        <v>7</v>
      </c>
      <c r="C333">
        <v>9</v>
      </c>
      <c r="D333" s="11">
        <v>0.77777777777777779</v>
      </c>
    </row>
    <row r="334" spans="1:4" x14ac:dyDescent="0.25">
      <c r="A334">
        <v>332</v>
      </c>
      <c r="B334">
        <v>2</v>
      </c>
      <c r="C334">
        <v>9</v>
      </c>
      <c r="D334" s="11">
        <v>0.22222222222222221</v>
      </c>
    </row>
    <row r="335" spans="1:4" x14ac:dyDescent="0.25">
      <c r="A335">
        <v>333</v>
      </c>
      <c r="B335">
        <v>5</v>
      </c>
      <c r="C335">
        <v>9</v>
      </c>
      <c r="D335" s="11">
        <v>0.55555555555555558</v>
      </c>
    </row>
    <row r="336" spans="1:4" x14ac:dyDescent="0.25">
      <c r="A336">
        <v>334</v>
      </c>
      <c r="B336">
        <v>0</v>
      </c>
      <c r="C336">
        <v>10</v>
      </c>
      <c r="D336" s="11">
        <v>0</v>
      </c>
    </row>
    <row r="337" spans="1:4" x14ac:dyDescent="0.25">
      <c r="A337">
        <v>335</v>
      </c>
      <c r="B337">
        <v>1</v>
      </c>
      <c r="C337">
        <v>10</v>
      </c>
      <c r="D337" s="11">
        <v>0.1</v>
      </c>
    </row>
    <row r="338" spans="1:4" x14ac:dyDescent="0.25">
      <c r="A338">
        <v>336</v>
      </c>
      <c r="B338">
        <v>0</v>
      </c>
      <c r="C338">
        <v>10</v>
      </c>
      <c r="D338" s="11">
        <v>0</v>
      </c>
    </row>
    <row r="339" spans="1:4" x14ac:dyDescent="0.25">
      <c r="A339">
        <v>337</v>
      </c>
      <c r="B339">
        <v>0</v>
      </c>
      <c r="C339">
        <v>10</v>
      </c>
      <c r="D339" s="11">
        <v>0</v>
      </c>
    </row>
    <row r="340" spans="1:4" x14ac:dyDescent="0.25">
      <c r="A340">
        <v>338</v>
      </c>
      <c r="B340">
        <v>2</v>
      </c>
      <c r="C340">
        <v>10</v>
      </c>
      <c r="D340" s="11">
        <v>0.2</v>
      </c>
    </row>
    <row r="341" spans="1:4" x14ac:dyDescent="0.25">
      <c r="A341">
        <v>339</v>
      </c>
      <c r="B341">
        <v>6</v>
      </c>
      <c r="C341">
        <v>10</v>
      </c>
      <c r="D341" s="11">
        <v>0.6</v>
      </c>
    </row>
    <row r="342" spans="1:4" x14ac:dyDescent="0.25">
      <c r="A342">
        <v>340</v>
      </c>
      <c r="B342">
        <v>2</v>
      </c>
      <c r="C342">
        <v>10</v>
      </c>
      <c r="D342" s="11">
        <v>0.2</v>
      </c>
    </row>
    <row r="343" spans="1:4" x14ac:dyDescent="0.25">
      <c r="A343">
        <v>341</v>
      </c>
      <c r="B343">
        <v>7</v>
      </c>
      <c r="C343">
        <v>10</v>
      </c>
      <c r="D343" s="11">
        <v>0.7</v>
      </c>
    </row>
    <row r="344" spans="1:4" x14ac:dyDescent="0.25">
      <c r="A344">
        <v>342</v>
      </c>
      <c r="B344">
        <v>4</v>
      </c>
      <c r="C344">
        <v>10</v>
      </c>
      <c r="D344" s="11">
        <v>0.4</v>
      </c>
    </row>
    <row r="345" spans="1:4" x14ac:dyDescent="0.25">
      <c r="A345">
        <v>343</v>
      </c>
      <c r="B345">
        <v>1</v>
      </c>
      <c r="C345">
        <v>10</v>
      </c>
      <c r="D345" s="11">
        <v>0.1</v>
      </c>
    </row>
    <row r="346" spans="1:4" x14ac:dyDescent="0.25">
      <c r="A346">
        <v>344</v>
      </c>
      <c r="B346">
        <v>4</v>
      </c>
      <c r="C346">
        <v>11</v>
      </c>
      <c r="D346" s="11">
        <v>0.36363636363636365</v>
      </c>
    </row>
    <row r="347" spans="1:4" x14ac:dyDescent="0.25">
      <c r="A347">
        <v>345</v>
      </c>
      <c r="B347">
        <v>5</v>
      </c>
      <c r="C347">
        <v>11</v>
      </c>
      <c r="D347" s="11">
        <v>0.45454545454545453</v>
      </c>
    </row>
    <row r="348" spans="1:4" x14ac:dyDescent="0.25">
      <c r="A348">
        <v>346</v>
      </c>
      <c r="B348">
        <v>8</v>
      </c>
      <c r="C348">
        <v>11</v>
      </c>
      <c r="D348" s="11">
        <v>0.72727272727272729</v>
      </c>
    </row>
    <row r="349" spans="1:4" x14ac:dyDescent="0.25">
      <c r="A349">
        <v>347</v>
      </c>
      <c r="B349">
        <v>4</v>
      </c>
      <c r="C349">
        <v>11</v>
      </c>
      <c r="D349" s="11">
        <v>0.36363636363636365</v>
      </c>
    </row>
    <row r="350" spans="1:4" x14ac:dyDescent="0.25">
      <c r="A350">
        <v>348</v>
      </c>
      <c r="B350">
        <v>4</v>
      </c>
      <c r="C350">
        <v>11</v>
      </c>
      <c r="D350" s="11">
        <v>0.36363636363636365</v>
      </c>
    </row>
    <row r="351" spans="1:4" x14ac:dyDescent="0.25">
      <c r="A351">
        <v>349</v>
      </c>
      <c r="B351">
        <v>2</v>
      </c>
      <c r="C351">
        <v>11</v>
      </c>
      <c r="D351" s="11">
        <v>0.18181818181818182</v>
      </c>
    </row>
    <row r="352" spans="1:4" x14ac:dyDescent="0.25">
      <c r="A352">
        <v>350</v>
      </c>
      <c r="B352">
        <v>0</v>
      </c>
      <c r="C352">
        <v>11</v>
      </c>
      <c r="D352" s="11">
        <v>0</v>
      </c>
    </row>
    <row r="353" spans="1:4" x14ac:dyDescent="0.25">
      <c r="A353">
        <v>351</v>
      </c>
      <c r="B353">
        <v>3</v>
      </c>
      <c r="C353">
        <v>11</v>
      </c>
      <c r="D353" s="11">
        <v>0.27272727272727271</v>
      </c>
    </row>
    <row r="354" spans="1:4" x14ac:dyDescent="0.25">
      <c r="A354">
        <v>352</v>
      </c>
      <c r="B354">
        <v>7</v>
      </c>
      <c r="C354">
        <v>11</v>
      </c>
      <c r="D354" s="11">
        <v>0.63636363636363635</v>
      </c>
    </row>
    <row r="355" spans="1:4" x14ac:dyDescent="0.25">
      <c r="A355">
        <v>353</v>
      </c>
      <c r="B355">
        <v>1</v>
      </c>
      <c r="C355">
        <v>11</v>
      </c>
      <c r="D355" s="11">
        <v>9.0909090909090912E-2</v>
      </c>
    </row>
    <row r="356" spans="1:4" x14ac:dyDescent="0.25">
      <c r="A356">
        <v>354</v>
      </c>
      <c r="B356">
        <v>7</v>
      </c>
      <c r="C356">
        <v>12</v>
      </c>
      <c r="D356" s="11">
        <v>0.58333333333333337</v>
      </c>
    </row>
    <row r="357" spans="1:4" x14ac:dyDescent="0.25">
      <c r="A357">
        <v>355</v>
      </c>
      <c r="B357">
        <v>1</v>
      </c>
      <c r="C357">
        <v>12</v>
      </c>
      <c r="D357" s="11">
        <v>8.3333333333333329E-2</v>
      </c>
    </row>
    <row r="358" spans="1:4" x14ac:dyDescent="0.25">
      <c r="A358">
        <v>356</v>
      </c>
      <c r="B358">
        <v>0</v>
      </c>
      <c r="C358">
        <v>12</v>
      </c>
      <c r="D358" s="11">
        <v>0</v>
      </c>
    </row>
    <row r="359" spans="1:4" x14ac:dyDescent="0.25">
      <c r="A359">
        <v>357</v>
      </c>
      <c r="B359">
        <v>9</v>
      </c>
      <c r="C359">
        <v>12</v>
      </c>
      <c r="D359" s="11">
        <v>0.75</v>
      </c>
    </row>
    <row r="360" spans="1:4" x14ac:dyDescent="0.25">
      <c r="A360">
        <v>358</v>
      </c>
      <c r="B360">
        <v>4</v>
      </c>
      <c r="C360">
        <v>12</v>
      </c>
      <c r="D360" s="11">
        <v>0.33333333333333331</v>
      </c>
    </row>
    <row r="361" spans="1:4" x14ac:dyDescent="0.25">
      <c r="A361">
        <v>359</v>
      </c>
      <c r="B361">
        <v>2</v>
      </c>
      <c r="C361">
        <v>12</v>
      </c>
      <c r="D361" s="11">
        <v>0.16666666666666666</v>
      </c>
    </row>
    <row r="362" spans="1:4" x14ac:dyDescent="0.25">
      <c r="A362">
        <v>360</v>
      </c>
      <c r="B362">
        <v>6</v>
      </c>
      <c r="C362">
        <v>12</v>
      </c>
      <c r="D362" s="11">
        <v>0.5</v>
      </c>
    </row>
    <row r="363" spans="1:4" x14ac:dyDescent="0.25">
      <c r="A363">
        <v>361</v>
      </c>
      <c r="B363">
        <v>6</v>
      </c>
      <c r="C363">
        <v>12</v>
      </c>
      <c r="D363" s="11">
        <v>0.5</v>
      </c>
    </row>
    <row r="364" spans="1:4" x14ac:dyDescent="0.25">
      <c r="A364">
        <v>362</v>
      </c>
      <c r="B364">
        <v>7</v>
      </c>
      <c r="C364">
        <v>12</v>
      </c>
      <c r="D364" s="11">
        <v>0.58333333333333337</v>
      </c>
    </row>
    <row r="365" spans="1:4" x14ac:dyDescent="0.25">
      <c r="A365">
        <v>363</v>
      </c>
      <c r="B365">
        <v>9</v>
      </c>
      <c r="C365">
        <v>12</v>
      </c>
      <c r="D365" s="11">
        <v>0.75</v>
      </c>
    </row>
    <row r="366" spans="1:4" x14ac:dyDescent="0.25">
      <c r="A366">
        <v>364</v>
      </c>
      <c r="B366">
        <v>7</v>
      </c>
      <c r="C366">
        <v>12</v>
      </c>
      <c r="D366" s="11">
        <v>0.58333333333333337</v>
      </c>
    </row>
    <row r="367" spans="1:4" x14ac:dyDescent="0.25">
      <c r="A367">
        <v>365</v>
      </c>
      <c r="B367">
        <v>0</v>
      </c>
      <c r="C367">
        <v>13</v>
      </c>
      <c r="D367" s="11">
        <v>0</v>
      </c>
    </row>
    <row r="368" spans="1:4" x14ac:dyDescent="0.25">
      <c r="A368">
        <v>366</v>
      </c>
      <c r="B368">
        <v>0</v>
      </c>
      <c r="C368">
        <v>13</v>
      </c>
      <c r="D368" s="11">
        <v>0</v>
      </c>
    </row>
    <row r="369" spans="1:4" x14ac:dyDescent="0.25">
      <c r="A369">
        <v>367</v>
      </c>
      <c r="B369">
        <v>5</v>
      </c>
      <c r="C369">
        <v>13</v>
      </c>
      <c r="D369" s="11">
        <v>0.38461538461538464</v>
      </c>
    </row>
    <row r="370" spans="1:4" x14ac:dyDescent="0.25">
      <c r="A370">
        <v>368</v>
      </c>
      <c r="B370">
        <v>5</v>
      </c>
      <c r="C370">
        <v>13</v>
      </c>
      <c r="D370" s="11">
        <v>0.38461538461538464</v>
      </c>
    </row>
    <row r="371" spans="1:4" x14ac:dyDescent="0.25">
      <c r="A371">
        <v>369</v>
      </c>
      <c r="B371">
        <v>1</v>
      </c>
      <c r="C371">
        <v>13</v>
      </c>
      <c r="D371" s="11">
        <v>7.6923076923076927E-2</v>
      </c>
    </row>
    <row r="372" spans="1:4" x14ac:dyDescent="0.25">
      <c r="A372">
        <v>370</v>
      </c>
      <c r="B372">
        <v>7</v>
      </c>
      <c r="C372">
        <v>13</v>
      </c>
      <c r="D372" s="11">
        <v>0.53846153846153844</v>
      </c>
    </row>
    <row r="373" spans="1:4" x14ac:dyDescent="0.25">
      <c r="A373">
        <v>371</v>
      </c>
      <c r="B373">
        <v>0</v>
      </c>
      <c r="C373">
        <v>13</v>
      </c>
      <c r="D373" s="11">
        <v>0</v>
      </c>
    </row>
    <row r="374" spans="1:4" x14ac:dyDescent="0.25">
      <c r="A374">
        <v>372</v>
      </c>
      <c r="B374">
        <v>4</v>
      </c>
      <c r="C374">
        <v>13</v>
      </c>
      <c r="D374" s="11">
        <v>0.30769230769230771</v>
      </c>
    </row>
    <row r="375" spans="1:4" x14ac:dyDescent="0.25">
      <c r="A375">
        <v>373</v>
      </c>
      <c r="B375">
        <v>1</v>
      </c>
      <c r="C375">
        <v>13</v>
      </c>
      <c r="D375" s="11">
        <v>7.6923076923076927E-2</v>
      </c>
    </row>
    <row r="376" spans="1:4" x14ac:dyDescent="0.25">
      <c r="A376">
        <v>374</v>
      </c>
      <c r="B376">
        <v>4</v>
      </c>
      <c r="C376">
        <v>13</v>
      </c>
      <c r="D376" s="11">
        <v>0.30769230769230771</v>
      </c>
    </row>
    <row r="377" spans="1:4" x14ac:dyDescent="0.25">
      <c r="A377">
        <v>375</v>
      </c>
      <c r="B377">
        <v>10</v>
      </c>
      <c r="C377">
        <v>13</v>
      </c>
      <c r="D377" s="11">
        <v>0.76923076923076927</v>
      </c>
    </row>
    <row r="378" spans="1:4" x14ac:dyDescent="0.25">
      <c r="A378">
        <v>376</v>
      </c>
      <c r="B378">
        <v>10</v>
      </c>
      <c r="C378">
        <v>14</v>
      </c>
      <c r="D378" s="11">
        <v>0.7142857142857143</v>
      </c>
    </row>
    <row r="379" spans="1:4" x14ac:dyDescent="0.25">
      <c r="A379">
        <v>377</v>
      </c>
      <c r="B379">
        <v>8</v>
      </c>
      <c r="C379">
        <v>14</v>
      </c>
      <c r="D379" s="11">
        <v>0.5714285714285714</v>
      </c>
    </row>
    <row r="380" spans="1:4" x14ac:dyDescent="0.25">
      <c r="A380">
        <v>378</v>
      </c>
      <c r="B380">
        <v>8</v>
      </c>
      <c r="C380">
        <v>14</v>
      </c>
      <c r="D380" s="11">
        <v>0.5714285714285714</v>
      </c>
    </row>
    <row r="381" spans="1:4" x14ac:dyDescent="0.25">
      <c r="A381">
        <v>379</v>
      </c>
      <c r="B381">
        <v>11</v>
      </c>
      <c r="C381">
        <v>15</v>
      </c>
      <c r="D381" s="11">
        <v>0.73333333333333328</v>
      </c>
    </row>
    <row r="382" spans="1:4" x14ac:dyDescent="0.25">
      <c r="A382">
        <v>380</v>
      </c>
      <c r="B382">
        <v>13</v>
      </c>
      <c r="C382">
        <v>15</v>
      </c>
      <c r="D382" s="11">
        <v>0.8666666666666667</v>
      </c>
    </row>
    <row r="383" spans="1:4" x14ac:dyDescent="0.25">
      <c r="A383">
        <v>381</v>
      </c>
      <c r="B383">
        <v>0</v>
      </c>
      <c r="C383">
        <v>15</v>
      </c>
      <c r="D383" s="11">
        <v>0</v>
      </c>
    </row>
    <row r="384" spans="1:4" x14ac:dyDescent="0.25">
      <c r="A384">
        <v>382</v>
      </c>
      <c r="B384">
        <v>0</v>
      </c>
      <c r="C384">
        <v>15</v>
      </c>
      <c r="D384" s="11">
        <v>0</v>
      </c>
    </row>
    <row r="385" spans="1:4" x14ac:dyDescent="0.25">
      <c r="A385">
        <v>383</v>
      </c>
      <c r="B385">
        <v>6</v>
      </c>
      <c r="C385">
        <v>15</v>
      </c>
      <c r="D385" s="11">
        <v>0.4</v>
      </c>
    </row>
    <row r="386" spans="1:4" x14ac:dyDescent="0.25">
      <c r="A386">
        <v>384</v>
      </c>
      <c r="B386">
        <v>8</v>
      </c>
      <c r="C386">
        <v>15</v>
      </c>
      <c r="D386" s="11">
        <v>0.53333333333333333</v>
      </c>
    </row>
    <row r="387" spans="1:4" x14ac:dyDescent="0.25">
      <c r="A387">
        <v>385</v>
      </c>
      <c r="B387">
        <v>7</v>
      </c>
      <c r="C387">
        <v>15</v>
      </c>
      <c r="D387" s="11">
        <v>0.46666666666666667</v>
      </c>
    </row>
    <row r="388" spans="1:4" x14ac:dyDescent="0.25">
      <c r="A388">
        <v>386</v>
      </c>
      <c r="B388">
        <v>0</v>
      </c>
      <c r="C388">
        <v>16</v>
      </c>
      <c r="D388" s="11">
        <v>0</v>
      </c>
    </row>
    <row r="389" spans="1:4" x14ac:dyDescent="0.25">
      <c r="A389">
        <v>387</v>
      </c>
      <c r="B389">
        <v>5</v>
      </c>
      <c r="C389">
        <v>16</v>
      </c>
      <c r="D389" s="11">
        <v>0.3125</v>
      </c>
    </row>
    <row r="390" spans="1:4" x14ac:dyDescent="0.25">
      <c r="A390">
        <v>388</v>
      </c>
      <c r="B390">
        <v>2</v>
      </c>
      <c r="C390">
        <v>16</v>
      </c>
      <c r="D390" s="11">
        <v>0.125</v>
      </c>
    </row>
    <row r="391" spans="1:4" x14ac:dyDescent="0.25">
      <c r="A391">
        <v>389</v>
      </c>
      <c r="B391">
        <v>2</v>
      </c>
      <c r="C391">
        <v>16</v>
      </c>
      <c r="D391" s="11">
        <v>0.125</v>
      </c>
    </row>
    <row r="392" spans="1:4" x14ac:dyDescent="0.25">
      <c r="A392">
        <v>390</v>
      </c>
      <c r="B392">
        <v>3</v>
      </c>
      <c r="C392">
        <v>16</v>
      </c>
      <c r="D392" s="11">
        <v>0.1875</v>
      </c>
    </row>
    <row r="393" spans="1:4" x14ac:dyDescent="0.25">
      <c r="A393">
        <v>391</v>
      </c>
      <c r="B393">
        <v>9</v>
      </c>
      <c r="C393">
        <v>16</v>
      </c>
      <c r="D393" s="11">
        <v>0.5625</v>
      </c>
    </row>
    <row r="394" spans="1:4" x14ac:dyDescent="0.25">
      <c r="A394">
        <v>392</v>
      </c>
      <c r="B394">
        <v>5</v>
      </c>
      <c r="C394">
        <v>16</v>
      </c>
      <c r="D394" s="11">
        <v>0.3125</v>
      </c>
    </row>
    <row r="395" spans="1:4" x14ac:dyDescent="0.25">
      <c r="A395">
        <v>393</v>
      </c>
      <c r="B395">
        <v>2</v>
      </c>
      <c r="C395">
        <v>17</v>
      </c>
      <c r="D395" s="11">
        <v>0.11764705882352941</v>
      </c>
    </row>
    <row r="396" spans="1:4" x14ac:dyDescent="0.25">
      <c r="A396">
        <v>394</v>
      </c>
      <c r="B396">
        <v>10</v>
      </c>
      <c r="C396">
        <v>17</v>
      </c>
      <c r="D396" s="11">
        <v>0.58823529411764708</v>
      </c>
    </row>
    <row r="397" spans="1:4" x14ac:dyDescent="0.25">
      <c r="A397">
        <v>395</v>
      </c>
      <c r="B397">
        <v>2</v>
      </c>
      <c r="C397">
        <v>17</v>
      </c>
      <c r="D397" s="11">
        <v>0.11764705882352941</v>
      </c>
    </row>
    <row r="398" spans="1:4" x14ac:dyDescent="0.25">
      <c r="A398">
        <v>396</v>
      </c>
      <c r="B398">
        <v>8</v>
      </c>
      <c r="C398">
        <v>17</v>
      </c>
      <c r="D398" s="11">
        <v>0.47058823529411764</v>
      </c>
    </row>
    <row r="399" spans="1:4" x14ac:dyDescent="0.25">
      <c r="A399">
        <v>397</v>
      </c>
      <c r="B399">
        <v>2</v>
      </c>
      <c r="C399">
        <v>18</v>
      </c>
      <c r="D399" s="11">
        <v>0.1111111111111111</v>
      </c>
    </row>
    <row r="400" spans="1:4" x14ac:dyDescent="0.25">
      <c r="A400">
        <v>398</v>
      </c>
      <c r="B400">
        <v>8</v>
      </c>
      <c r="C400">
        <v>18</v>
      </c>
      <c r="D400" s="11">
        <v>0.44444444444444442</v>
      </c>
    </row>
    <row r="401" spans="1:4" x14ac:dyDescent="0.25">
      <c r="A401">
        <v>399</v>
      </c>
      <c r="B401">
        <v>4</v>
      </c>
      <c r="C401">
        <v>18</v>
      </c>
      <c r="D401" s="11">
        <v>0.22222222222222221</v>
      </c>
    </row>
    <row r="402" spans="1:4" x14ac:dyDescent="0.25">
      <c r="A402">
        <v>400</v>
      </c>
      <c r="B402">
        <v>12</v>
      </c>
      <c r="C402">
        <v>18</v>
      </c>
      <c r="D402" s="11">
        <v>0.66666666666666663</v>
      </c>
    </row>
    <row r="403" spans="1:4" x14ac:dyDescent="0.25">
      <c r="A403">
        <v>401</v>
      </c>
      <c r="B403">
        <v>14</v>
      </c>
      <c r="C403">
        <v>19</v>
      </c>
      <c r="D403" s="11">
        <v>0.73684210526315785</v>
      </c>
    </row>
    <row r="404" spans="1:4" x14ac:dyDescent="0.25">
      <c r="A404">
        <v>402</v>
      </c>
      <c r="B404">
        <v>11</v>
      </c>
      <c r="C404">
        <v>19</v>
      </c>
      <c r="D404" s="11">
        <v>0.57894736842105265</v>
      </c>
    </row>
    <row r="405" spans="1:4" x14ac:dyDescent="0.25">
      <c r="A405">
        <v>403</v>
      </c>
      <c r="B405">
        <v>9</v>
      </c>
      <c r="C405">
        <v>19</v>
      </c>
      <c r="D405" s="11">
        <v>0.47368421052631576</v>
      </c>
    </row>
    <row r="406" spans="1:4" x14ac:dyDescent="0.25">
      <c r="A406">
        <v>404</v>
      </c>
      <c r="B406">
        <v>2</v>
      </c>
      <c r="C406">
        <v>19</v>
      </c>
      <c r="D406" s="11">
        <v>0.10526315789473684</v>
      </c>
    </row>
    <row r="407" spans="1:4" x14ac:dyDescent="0.25">
      <c r="A407">
        <v>405</v>
      </c>
      <c r="B407">
        <v>1</v>
      </c>
      <c r="C407">
        <v>19</v>
      </c>
      <c r="D407" s="11">
        <v>5.2631578947368418E-2</v>
      </c>
    </row>
    <row r="408" spans="1:4" x14ac:dyDescent="0.25">
      <c r="A408">
        <v>406</v>
      </c>
      <c r="B408">
        <v>0</v>
      </c>
      <c r="C408">
        <v>19</v>
      </c>
      <c r="D408" s="11">
        <v>0</v>
      </c>
    </row>
    <row r="409" spans="1:4" x14ac:dyDescent="0.25">
      <c r="A409">
        <v>407</v>
      </c>
      <c r="B409">
        <v>10</v>
      </c>
      <c r="C409">
        <v>19</v>
      </c>
      <c r="D409" s="11">
        <v>0.52631578947368418</v>
      </c>
    </row>
    <row r="410" spans="1:4" x14ac:dyDescent="0.25">
      <c r="A410">
        <v>408</v>
      </c>
      <c r="B410">
        <v>12</v>
      </c>
      <c r="C410">
        <v>19</v>
      </c>
      <c r="D410" s="11">
        <v>0.63157894736842102</v>
      </c>
    </row>
    <row r="411" spans="1:4" x14ac:dyDescent="0.25">
      <c r="A411">
        <v>409</v>
      </c>
      <c r="B411">
        <v>10</v>
      </c>
      <c r="C411">
        <v>19</v>
      </c>
      <c r="D411" s="11">
        <v>0.52631578947368418</v>
      </c>
    </row>
    <row r="412" spans="1:4" x14ac:dyDescent="0.25">
      <c r="A412">
        <v>410</v>
      </c>
      <c r="B412">
        <v>5</v>
      </c>
      <c r="C412">
        <v>20</v>
      </c>
      <c r="D412" s="11">
        <v>0.25</v>
      </c>
    </row>
    <row r="413" spans="1:4" x14ac:dyDescent="0.25">
      <c r="A413">
        <v>411</v>
      </c>
      <c r="B413">
        <v>10</v>
      </c>
      <c r="C413">
        <v>20</v>
      </c>
      <c r="D413" s="11">
        <v>0.5</v>
      </c>
    </row>
    <row r="414" spans="1:4" x14ac:dyDescent="0.25">
      <c r="A414">
        <v>412</v>
      </c>
      <c r="B414">
        <v>1</v>
      </c>
      <c r="C414">
        <v>20</v>
      </c>
      <c r="D414" s="11">
        <v>0.05</v>
      </c>
    </row>
    <row r="415" spans="1:4" x14ac:dyDescent="0.25">
      <c r="A415">
        <v>413</v>
      </c>
      <c r="B415">
        <v>8</v>
      </c>
      <c r="C415">
        <v>21</v>
      </c>
      <c r="D415" s="11">
        <v>0.38095238095238093</v>
      </c>
    </row>
    <row r="416" spans="1:4" x14ac:dyDescent="0.25">
      <c r="A416">
        <v>414</v>
      </c>
      <c r="B416">
        <v>6</v>
      </c>
      <c r="C416">
        <v>22</v>
      </c>
      <c r="D416" s="11">
        <v>0.27272727272727271</v>
      </c>
    </row>
    <row r="417" spans="1:4" x14ac:dyDescent="0.25">
      <c r="A417">
        <v>415</v>
      </c>
      <c r="B417">
        <v>5</v>
      </c>
      <c r="C417">
        <v>22</v>
      </c>
      <c r="D417" s="11">
        <v>0.22727272727272727</v>
      </c>
    </row>
    <row r="418" spans="1:4" x14ac:dyDescent="0.25">
      <c r="A418">
        <v>416</v>
      </c>
      <c r="B418">
        <v>2</v>
      </c>
      <c r="C418">
        <v>22</v>
      </c>
      <c r="D418" s="11">
        <v>9.0909090909090912E-2</v>
      </c>
    </row>
    <row r="419" spans="1:4" x14ac:dyDescent="0.25">
      <c r="A419">
        <v>417</v>
      </c>
      <c r="B419">
        <v>3</v>
      </c>
      <c r="C419">
        <v>22</v>
      </c>
      <c r="D419" s="11">
        <v>0.13636363636363635</v>
      </c>
    </row>
    <row r="420" spans="1:4" x14ac:dyDescent="0.25">
      <c r="A420">
        <v>418</v>
      </c>
      <c r="B420">
        <v>12</v>
      </c>
      <c r="C420">
        <v>22</v>
      </c>
      <c r="D420" s="11">
        <v>0.54545454545454541</v>
      </c>
    </row>
    <row r="421" spans="1:4" x14ac:dyDescent="0.25">
      <c r="A421">
        <v>419</v>
      </c>
      <c r="B421">
        <v>12</v>
      </c>
      <c r="C421">
        <v>23</v>
      </c>
      <c r="D421" s="11">
        <v>0.52173913043478259</v>
      </c>
    </row>
    <row r="422" spans="1:4" x14ac:dyDescent="0.25">
      <c r="A422">
        <v>420</v>
      </c>
      <c r="B422">
        <v>10</v>
      </c>
      <c r="C422">
        <v>23</v>
      </c>
      <c r="D422" s="11">
        <v>0.43478260869565216</v>
      </c>
    </row>
    <row r="423" spans="1:4" x14ac:dyDescent="0.25">
      <c r="A423">
        <v>421</v>
      </c>
      <c r="B423">
        <v>5</v>
      </c>
      <c r="C423">
        <v>23</v>
      </c>
      <c r="D423" s="11">
        <v>0.21739130434782608</v>
      </c>
    </row>
    <row r="424" spans="1:4" x14ac:dyDescent="0.25">
      <c r="A424">
        <v>422</v>
      </c>
      <c r="B424">
        <v>7</v>
      </c>
      <c r="C424">
        <v>23</v>
      </c>
      <c r="D424" s="11">
        <v>0.30434782608695654</v>
      </c>
    </row>
    <row r="425" spans="1:4" x14ac:dyDescent="0.25">
      <c r="A425">
        <v>423</v>
      </c>
      <c r="B425">
        <v>6</v>
      </c>
      <c r="C425">
        <v>23</v>
      </c>
      <c r="D425" s="11">
        <v>0.2608695652173913</v>
      </c>
    </row>
    <row r="426" spans="1:4" x14ac:dyDescent="0.25">
      <c r="A426">
        <v>424</v>
      </c>
      <c r="B426">
        <v>15</v>
      </c>
      <c r="C426">
        <v>24</v>
      </c>
      <c r="D426" s="11">
        <v>0.625</v>
      </c>
    </row>
    <row r="427" spans="1:4" x14ac:dyDescent="0.25">
      <c r="A427">
        <v>425</v>
      </c>
      <c r="B427">
        <v>3</v>
      </c>
      <c r="C427">
        <v>24</v>
      </c>
      <c r="D427" s="11">
        <v>0.125</v>
      </c>
    </row>
    <row r="428" spans="1:4" x14ac:dyDescent="0.25">
      <c r="A428">
        <v>426</v>
      </c>
      <c r="B428">
        <v>1</v>
      </c>
      <c r="C428">
        <v>24</v>
      </c>
      <c r="D428" s="11">
        <v>4.1666666666666664E-2</v>
      </c>
    </row>
    <row r="429" spans="1:4" x14ac:dyDescent="0.25">
      <c r="A429">
        <v>427</v>
      </c>
      <c r="B429">
        <v>3</v>
      </c>
      <c r="C429">
        <v>24</v>
      </c>
      <c r="D429" s="11">
        <v>0.125</v>
      </c>
    </row>
    <row r="430" spans="1:4" x14ac:dyDescent="0.25">
      <c r="A430">
        <v>428</v>
      </c>
      <c r="B430">
        <v>2</v>
      </c>
      <c r="C430">
        <v>24</v>
      </c>
      <c r="D430" s="11">
        <v>8.3333333333333329E-2</v>
      </c>
    </row>
    <row r="431" spans="1:4" x14ac:dyDescent="0.25">
      <c r="A431">
        <v>429</v>
      </c>
      <c r="B431">
        <v>2</v>
      </c>
      <c r="C431">
        <v>24</v>
      </c>
      <c r="D431" s="11">
        <v>8.3333333333333329E-2</v>
      </c>
    </row>
    <row r="432" spans="1:4" x14ac:dyDescent="0.25">
      <c r="A432">
        <v>430</v>
      </c>
      <c r="B432">
        <v>3</v>
      </c>
      <c r="C432">
        <v>24</v>
      </c>
      <c r="D432" s="11">
        <v>0.125</v>
      </c>
    </row>
    <row r="433" spans="1:4" x14ac:dyDescent="0.25">
      <c r="A433">
        <v>431</v>
      </c>
      <c r="B433">
        <v>3</v>
      </c>
      <c r="C433">
        <v>24</v>
      </c>
      <c r="D433" s="11">
        <v>0.125</v>
      </c>
    </row>
    <row r="434" spans="1:4" x14ac:dyDescent="0.25">
      <c r="A434">
        <v>432</v>
      </c>
      <c r="B434">
        <v>18</v>
      </c>
      <c r="C434">
        <v>24</v>
      </c>
      <c r="D434" s="11">
        <v>0.75</v>
      </c>
    </row>
    <row r="435" spans="1:4" x14ac:dyDescent="0.25">
      <c r="A435">
        <v>433</v>
      </c>
      <c r="B435">
        <v>13</v>
      </c>
      <c r="C435">
        <v>25</v>
      </c>
      <c r="D435" s="11">
        <v>0.52</v>
      </c>
    </row>
    <row r="436" spans="1:4" x14ac:dyDescent="0.25">
      <c r="A436">
        <v>434</v>
      </c>
      <c r="B436">
        <v>0</v>
      </c>
      <c r="C436">
        <v>25</v>
      </c>
      <c r="D436" s="11">
        <v>0</v>
      </c>
    </row>
    <row r="437" spans="1:4" x14ac:dyDescent="0.25">
      <c r="A437">
        <v>435</v>
      </c>
      <c r="B437">
        <v>5</v>
      </c>
      <c r="C437">
        <v>25</v>
      </c>
      <c r="D437" s="11">
        <v>0.2</v>
      </c>
    </row>
    <row r="438" spans="1:4" x14ac:dyDescent="0.25">
      <c r="A438">
        <v>436</v>
      </c>
      <c r="B438">
        <v>6</v>
      </c>
      <c r="C438">
        <v>25</v>
      </c>
      <c r="D438" s="11">
        <v>0.24</v>
      </c>
    </row>
    <row r="439" spans="1:4" x14ac:dyDescent="0.25">
      <c r="A439">
        <v>437</v>
      </c>
      <c r="B439">
        <v>13</v>
      </c>
      <c r="C439">
        <v>26</v>
      </c>
      <c r="D439" s="11">
        <v>0.5</v>
      </c>
    </row>
    <row r="440" spans="1:4" x14ac:dyDescent="0.25">
      <c r="A440">
        <v>438</v>
      </c>
      <c r="B440">
        <v>10</v>
      </c>
      <c r="C440">
        <v>26</v>
      </c>
      <c r="D440" s="11">
        <v>0.38461538461538464</v>
      </c>
    </row>
    <row r="441" spans="1:4" x14ac:dyDescent="0.25">
      <c r="A441">
        <v>439</v>
      </c>
      <c r="B441">
        <v>11</v>
      </c>
      <c r="C441">
        <v>26</v>
      </c>
      <c r="D441" s="11">
        <v>0.42307692307692307</v>
      </c>
    </row>
    <row r="442" spans="1:4" x14ac:dyDescent="0.25">
      <c r="A442">
        <v>440</v>
      </c>
      <c r="B442">
        <v>6</v>
      </c>
      <c r="C442">
        <v>26</v>
      </c>
      <c r="D442" s="11">
        <v>0.23076923076923078</v>
      </c>
    </row>
    <row r="443" spans="1:4" x14ac:dyDescent="0.25">
      <c r="A443">
        <v>441</v>
      </c>
      <c r="B443">
        <v>4</v>
      </c>
      <c r="C443">
        <v>27</v>
      </c>
      <c r="D443" s="11">
        <v>0.14814814814814814</v>
      </c>
    </row>
    <row r="444" spans="1:4" x14ac:dyDescent="0.25">
      <c r="A444">
        <v>442</v>
      </c>
      <c r="B444">
        <v>7</v>
      </c>
      <c r="C444">
        <v>27</v>
      </c>
      <c r="D444" s="11">
        <v>0.25925925925925924</v>
      </c>
    </row>
    <row r="445" spans="1:4" x14ac:dyDescent="0.25">
      <c r="A445">
        <v>443</v>
      </c>
      <c r="B445">
        <v>15</v>
      </c>
      <c r="C445">
        <v>28</v>
      </c>
      <c r="D445" s="11">
        <v>0.5357142857142857</v>
      </c>
    </row>
    <row r="446" spans="1:4" x14ac:dyDescent="0.25">
      <c r="A446">
        <v>444</v>
      </c>
      <c r="B446">
        <v>7</v>
      </c>
      <c r="C446">
        <v>28</v>
      </c>
      <c r="D446" s="11">
        <v>0.25</v>
      </c>
    </row>
    <row r="447" spans="1:4" x14ac:dyDescent="0.25">
      <c r="A447">
        <v>445</v>
      </c>
      <c r="B447">
        <v>18</v>
      </c>
      <c r="C447">
        <v>28</v>
      </c>
      <c r="D447" s="11">
        <v>0.6428571428571429</v>
      </c>
    </row>
    <row r="448" spans="1:4" x14ac:dyDescent="0.25">
      <c r="A448">
        <v>446</v>
      </c>
      <c r="B448">
        <v>3</v>
      </c>
      <c r="C448">
        <v>29</v>
      </c>
      <c r="D448" s="11">
        <v>0.10344827586206896</v>
      </c>
    </row>
    <row r="449" spans="1:4" x14ac:dyDescent="0.25">
      <c r="A449">
        <v>447</v>
      </c>
      <c r="B449">
        <v>4</v>
      </c>
      <c r="C449">
        <v>29</v>
      </c>
      <c r="D449" s="11">
        <v>0.13793103448275862</v>
      </c>
    </row>
    <row r="450" spans="1:4" x14ac:dyDescent="0.25">
      <c r="A450">
        <v>448</v>
      </c>
      <c r="B450">
        <v>8</v>
      </c>
      <c r="C450">
        <v>30</v>
      </c>
      <c r="D450" s="11">
        <v>0.26666666666666666</v>
      </c>
    </row>
    <row r="451" spans="1:4" x14ac:dyDescent="0.25">
      <c r="A451">
        <v>449</v>
      </c>
      <c r="B451">
        <v>6</v>
      </c>
      <c r="C451">
        <v>30</v>
      </c>
      <c r="D451" s="11">
        <v>0.2</v>
      </c>
    </row>
    <row r="452" spans="1:4" x14ac:dyDescent="0.25">
      <c r="A452">
        <v>450</v>
      </c>
      <c r="B452">
        <v>2</v>
      </c>
      <c r="C452">
        <v>31</v>
      </c>
      <c r="D452" s="11">
        <v>6.4516129032258063E-2</v>
      </c>
    </row>
    <row r="453" spans="1:4" x14ac:dyDescent="0.25">
      <c r="A453">
        <v>451</v>
      </c>
      <c r="B453">
        <v>5</v>
      </c>
      <c r="C453">
        <v>31</v>
      </c>
      <c r="D453" s="11">
        <v>0.16129032258064516</v>
      </c>
    </row>
    <row r="454" spans="1:4" x14ac:dyDescent="0.25">
      <c r="A454">
        <v>452</v>
      </c>
      <c r="B454">
        <v>4</v>
      </c>
      <c r="C454">
        <v>32</v>
      </c>
      <c r="D454" s="11">
        <v>0.125</v>
      </c>
    </row>
    <row r="455" spans="1:4" x14ac:dyDescent="0.25">
      <c r="A455">
        <v>453</v>
      </c>
      <c r="B455">
        <v>7</v>
      </c>
      <c r="C455">
        <v>32</v>
      </c>
      <c r="D455" s="11">
        <v>0.21875</v>
      </c>
    </row>
    <row r="456" spans="1:4" x14ac:dyDescent="0.25">
      <c r="A456">
        <v>454</v>
      </c>
      <c r="B456">
        <v>1</v>
      </c>
      <c r="C456">
        <v>32</v>
      </c>
      <c r="D456" s="11">
        <v>3.125E-2</v>
      </c>
    </row>
    <row r="457" spans="1:4" x14ac:dyDescent="0.25">
      <c r="A457">
        <v>455</v>
      </c>
      <c r="B457">
        <v>4</v>
      </c>
      <c r="C457">
        <v>33</v>
      </c>
      <c r="D457" s="11">
        <v>0.12121212121212122</v>
      </c>
    </row>
    <row r="458" spans="1:4" x14ac:dyDescent="0.25">
      <c r="A458">
        <v>456</v>
      </c>
      <c r="B458">
        <v>6</v>
      </c>
      <c r="C458">
        <v>33</v>
      </c>
      <c r="D458" s="11">
        <v>0.18181818181818182</v>
      </c>
    </row>
    <row r="459" spans="1:4" x14ac:dyDescent="0.25">
      <c r="A459">
        <v>457</v>
      </c>
      <c r="B459">
        <v>4</v>
      </c>
      <c r="C459">
        <v>33</v>
      </c>
      <c r="D459" s="11">
        <v>0.12121212121212122</v>
      </c>
    </row>
    <row r="460" spans="1:4" x14ac:dyDescent="0.25">
      <c r="A460">
        <v>458</v>
      </c>
      <c r="B460">
        <v>15</v>
      </c>
      <c r="C460">
        <v>34</v>
      </c>
      <c r="D460" s="11">
        <v>0.44117647058823528</v>
      </c>
    </row>
    <row r="461" spans="1:4" x14ac:dyDescent="0.25">
      <c r="A461">
        <v>459</v>
      </c>
      <c r="B461">
        <v>20</v>
      </c>
      <c r="C461">
        <v>34</v>
      </c>
      <c r="D461" s="11">
        <v>0.58823529411764708</v>
      </c>
    </row>
    <row r="462" spans="1:4" x14ac:dyDescent="0.25">
      <c r="A462">
        <v>460</v>
      </c>
      <c r="B462">
        <v>7</v>
      </c>
      <c r="C462">
        <v>34</v>
      </c>
      <c r="D462" s="11">
        <v>0.20588235294117646</v>
      </c>
    </row>
    <row r="463" spans="1:4" x14ac:dyDescent="0.25">
      <c r="A463">
        <v>461</v>
      </c>
      <c r="B463">
        <v>12</v>
      </c>
      <c r="C463">
        <v>34</v>
      </c>
      <c r="D463" s="11">
        <v>0.35294117647058826</v>
      </c>
    </row>
    <row r="464" spans="1:4" x14ac:dyDescent="0.25">
      <c r="A464">
        <v>462</v>
      </c>
      <c r="B464">
        <v>25</v>
      </c>
      <c r="C464">
        <v>35</v>
      </c>
      <c r="D464" s="11">
        <v>0.7142857142857143</v>
      </c>
    </row>
    <row r="465" spans="1:4" x14ac:dyDescent="0.25">
      <c r="A465">
        <v>463</v>
      </c>
      <c r="B465">
        <v>1</v>
      </c>
      <c r="C465">
        <v>35</v>
      </c>
      <c r="D465" s="11">
        <v>2.8571428571428571E-2</v>
      </c>
    </row>
    <row r="466" spans="1:4" x14ac:dyDescent="0.25">
      <c r="A466">
        <v>464</v>
      </c>
      <c r="B466">
        <v>9</v>
      </c>
      <c r="C466">
        <v>35</v>
      </c>
      <c r="D466" s="11">
        <v>0.25714285714285712</v>
      </c>
    </row>
    <row r="467" spans="1:4" x14ac:dyDescent="0.25">
      <c r="A467">
        <v>465</v>
      </c>
      <c r="B467">
        <v>12</v>
      </c>
      <c r="C467">
        <v>35</v>
      </c>
      <c r="D467" s="11">
        <v>0.34285714285714286</v>
      </c>
    </row>
    <row r="468" spans="1:4" x14ac:dyDescent="0.25">
      <c r="A468">
        <v>466</v>
      </c>
      <c r="B468">
        <v>4</v>
      </c>
      <c r="C468">
        <v>35</v>
      </c>
      <c r="D468" s="11">
        <v>0.11428571428571428</v>
      </c>
    </row>
    <row r="469" spans="1:4" x14ac:dyDescent="0.25">
      <c r="A469">
        <v>467</v>
      </c>
      <c r="B469">
        <v>23</v>
      </c>
      <c r="C469">
        <v>36</v>
      </c>
      <c r="D469" s="11">
        <v>0.63888888888888884</v>
      </c>
    </row>
    <row r="470" spans="1:4" x14ac:dyDescent="0.25">
      <c r="A470">
        <v>468</v>
      </c>
      <c r="B470">
        <v>6</v>
      </c>
      <c r="C470">
        <v>36</v>
      </c>
      <c r="D470" s="11">
        <v>0.16666666666666666</v>
      </c>
    </row>
    <row r="471" spans="1:4" x14ac:dyDescent="0.25">
      <c r="A471">
        <v>469</v>
      </c>
      <c r="B471">
        <v>3</v>
      </c>
      <c r="C471">
        <v>36</v>
      </c>
      <c r="D471" s="11">
        <v>8.3333333333333329E-2</v>
      </c>
    </row>
    <row r="472" spans="1:4" x14ac:dyDescent="0.25">
      <c r="A472">
        <v>470</v>
      </c>
      <c r="B472">
        <v>26</v>
      </c>
      <c r="C472">
        <v>37</v>
      </c>
      <c r="D472" s="11">
        <v>0.70270270270270274</v>
      </c>
    </row>
    <row r="473" spans="1:4" x14ac:dyDescent="0.25">
      <c r="A473">
        <v>471</v>
      </c>
      <c r="B473">
        <v>26</v>
      </c>
      <c r="C473">
        <v>38</v>
      </c>
      <c r="D473" s="11">
        <v>0.68421052631578949</v>
      </c>
    </row>
    <row r="474" spans="1:4" x14ac:dyDescent="0.25">
      <c r="A474">
        <v>472</v>
      </c>
      <c r="B474">
        <v>7</v>
      </c>
      <c r="C474">
        <v>38</v>
      </c>
      <c r="D474" s="11">
        <v>0.18421052631578946</v>
      </c>
    </row>
    <row r="475" spans="1:4" x14ac:dyDescent="0.25">
      <c r="A475">
        <v>473</v>
      </c>
      <c r="B475">
        <v>3</v>
      </c>
      <c r="C475">
        <v>38</v>
      </c>
      <c r="D475" s="11">
        <v>7.8947368421052627E-2</v>
      </c>
    </row>
    <row r="476" spans="1:4" x14ac:dyDescent="0.25">
      <c r="A476">
        <v>474</v>
      </c>
      <c r="B476">
        <v>13</v>
      </c>
      <c r="C476">
        <v>39</v>
      </c>
      <c r="D476" s="11">
        <v>0.33333333333333331</v>
      </c>
    </row>
    <row r="477" spans="1:4" x14ac:dyDescent="0.25">
      <c r="A477">
        <v>475</v>
      </c>
      <c r="B477">
        <v>22</v>
      </c>
      <c r="C477">
        <v>39</v>
      </c>
      <c r="D477" s="11">
        <v>0.5641025641025641</v>
      </c>
    </row>
    <row r="478" spans="1:4" x14ac:dyDescent="0.25">
      <c r="A478">
        <v>476</v>
      </c>
      <c r="B478">
        <v>2</v>
      </c>
      <c r="C478">
        <v>39</v>
      </c>
      <c r="D478" s="11">
        <v>5.128205128205128E-2</v>
      </c>
    </row>
    <row r="479" spans="1:4" x14ac:dyDescent="0.25">
      <c r="A479">
        <v>477</v>
      </c>
      <c r="B479">
        <v>17</v>
      </c>
      <c r="C479">
        <v>40</v>
      </c>
      <c r="D479" s="11">
        <v>0.42499999999999999</v>
      </c>
    </row>
    <row r="480" spans="1:4" x14ac:dyDescent="0.25">
      <c r="A480">
        <v>478</v>
      </c>
      <c r="B480">
        <v>0</v>
      </c>
      <c r="C480">
        <v>40</v>
      </c>
      <c r="D480" s="11">
        <v>0</v>
      </c>
    </row>
    <row r="481" spans="1:4" x14ac:dyDescent="0.25">
      <c r="A481">
        <v>479</v>
      </c>
      <c r="B481">
        <v>3</v>
      </c>
      <c r="C481">
        <v>41</v>
      </c>
      <c r="D481" s="11">
        <v>7.3170731707317069E-2</v>
      </c>
    </row>
    <row r="482" spans="1:4" x14ac:dyDescent="0.25">
      <c r="A482">
        <v>480</v>
      </c>
      <c r="B482">
        <v>9</v>
      </c>
      <c r="C482">
        <v>41</v>
      </c>
      <c r="D482" s="11">
        <v>0.21951219512195122</v>
      </c>
    </row>
    <row r="483" spans="1:4" x14ac:dyDescent="0.25">
      <c r="A483">
        <v>481</v>
      </c>
      <c r="B483">
        <v>13</v>
      </c>
      <c r="C483">
        <v>43</v>
      </c>
      <c r="D483" s="11">
        <v>0.30232558139534882</v>
      </c>
    </row>
    <row r="484" spans="1:4" x14ac:dyDescent="0.25">
      <c r="A484">
        <v>482</v>
      </c>
      <c r="B484">
        <v>24</v>
      </c>
      <c r="C484">
        <v>43</v>
      </c>
      <c r="D484" s="11">
        <v>0.55813953488372092</v>
      </c>
    </row>
    <row r="485" spans="1:4" x14ac:dyDescent="0.25">
      <c r="A485">
        <v>483</v>
      </c>
      <c r="B485">
        <v>31</v>
      </c>
      <c r="C485">
        <v>44</v>
      </c>
      <c r="D485" s="11">
        <v>0.70454545454545459</v>
      </c>
    </row>
    <row r="486" spans="1:4" x14ac:dyDescent="0.25">
      <c r="A486">
        <v>484</v>
      </c>
      <c r="B486">
        <v>22</v>
      </c>
      <c r="C486">
        <v>44</v>
      </c>
      <c r="D486" s="11">
        <v>0.5</v>
      </c>
    </row>
    <row r="487" spans="1:4" x14ac:dyDescent="0.25">
      <c r="A487">
        <v>485</v>
      </c>
      <c r="B487">
        <v>20</v>
      </c>
      <c r="C487">
        <v>46</v>
      </c>
      <c r="D487" s="11">
        <v>0.43478260869565216</v>
      </c>
    </row>
    <row r="488" spans="1:4" x14ac:dyDescent="0.25">
      <c r="A488">
        <v>486</v>
      </c>
      <c r="B488">
        <v>11</v>
      </c>
      <c r="C488">
        <v>46</v>
      </c>
      <c r="D488" s="11">
        <v>0.2391304347826087</v>
      </c>
    </row>
    <row r="489" spans="1:4" x14ac:dyDescent="0.25">
      <c r="A489">
        <v>487</v>
      </c>
      <c r="B489">
        <v>4</v>
      </c>
      <c r="C489">
        <v>46</v>
      </c>
      <c r="D489" s="11">
        <v>8.6956521739130432E-2</v>
      </c>
    </row>
    <row r="490" spans="1:4" x14ac:dyDescent="0.25">
      <c r="A490">
        <v>488</v>
      </c>
      <c r="B490">
        <v>2</v>
      </c>
      <c r="C490">
        <v>46</v>
      </c>
      <c r="D490" s="11">
        <v>4.3478260869565216E-2</v>
      </c>
    </row>
    <row r="491" spans="1:4" x14ac:dyDescent="0.25">
      <c r="A491">
        <v>489</v>
      </c>
      <c r="B491">
        <v>15</v>
      </c>
      <c r="C491">
        <v>47</v>
      </c>
      <c r="D491" s="11">
        <v>0.31914893617021278</v>
      </c>
    </row>
    <row r="492" spans="1:4" x14ac:dyDescent="0.25">
      <c r="A492">
        <v>490</v>
      </c>
      <c r="B492">
        <v>12</v>
      </c>
      <c r="C492">
        <v>47</v>
      </c>
      <c r="D492" s="11">
        <v>0.25531914893617019</v>
      </c>
    </row>
    <row r="493" spans="1:4" x14ac:dyDescent="0.25">
      <c r="A493">
        <v>491</v>
      </c>
      <c r="B493">
        <v>3</v>
      </c>
      <c r="C493">
        <v>48</v>
      </c>
      <c r="D493" s="11">
        <v>6.25E-2</v>
      </c>
    </row>
    <row r="494" spans="1:4" x14ac:dyDescent="0.25">
      <c r="A494">
        <v>492</v>
      </c>
      <c r="B494">
        <v>31</v>
      </c>
      <c r="C494">
        <v>48</v>
      </c>
      <c r="D494" s="11">
        <v>0.64583333333333337</v>
      </c>
    </row>
    <row r="495" spans="1:4" x14ac:dyDescent="0.25">
      <c r="A495">
        <v>493</v>
      </c>
      <c r="B495">
        <v>5</v>
      </c>
      <c r="C495">
        <v>49</v>
      </c>
      <c r="D495" s="11">
        <v>0.10204081632653061</v>
      </c>
    </row>
    <row r="496" spans="1:4" x14ac:dyDescent="0.25">
      <c r="A496">
        <v>494</v>
      </c>
      <c r="B496">
        <v>7</v>
      </c>
      <c r="C496">
        <v>49</v>
      </c>
      <c r="D496" s="11">
        <v>0.14285714285714285</v>
      </c>
    </row>
    <row r="497" spans="1:4" x14ac:dyDescent="0.25">
      <c r="A497">
        <v>495</v>
      </c>
      <c r="B497">
        <v>0</v>
      </c>
      <c r="C497">
        <v>49</v>
      </c>
      <c r="D497" s="11">
        <v>0</v>
      </c>
    </row>
    <row r="498" spans="1:4" x14ac:dyDescent="0.25">
      <c r="A498">
        <v>496</v>
      </c>
      <c r="B498">
        <v>10</v>
      </c>
      <c r="C498">
        <v>49</v>
      </c>
      <c r="D498" s="11">
        <v>0.20408163265306123</v>
      </c>
    </row>
    <row r="499" spans="1:4" x14ac:dyDescent="0.25">
      <c r="A499">
        <v>497</v>
      </c>
      <c r="B499">
        <v>38</v>
      </c>
      <c r="C499">
        <v>50</v>
      </c>
      <c r="D499" s="11">
        <v>0.76</v>
      </c>
    </row>
    <row r="500" spans="1:4" x14ac:dyDescent="0.25">
      <c r="A500">
        <v>498</v>
      </c>
      <c r="B500">
        <v>3</v>
      </c>
      <c r="C500">
        <v>50</v>
      </c>
      <c r="D500" s="11">
        <v>0.06</v>
      </c>
    </row>
    <row r="501" spans="1:4" x14ac:dyDescent="0.25">
      <c r="A501">
        <v>499</v>
      </c>
      <c r="B501">
        <v>24</v>
      </c>
      <c r="C501">
        <v>50</v>
      </c>
      <c r="D501" s="11">
        <v>0.48</v>
      </c>
    </row>
    <row r="502" spans="1:4" x14ac:dyDescent="0.25">
      <c r="A502">
        <v>500</v>
      </c>
      <c r="B502">
        <v>26</v>
      </c>
      <c r="C502">
        <v>51</v>
      </c>
      <c r="D502" s="11">
        <v>0.50980392156862742</v>
      </c>
    </row>
    <row r="503" spans="1:4" x14ac:dyDescent="0.25">
      <c r="A503">
        <v>501</v>
      </c>
      <c r="B503">
        <v>3</v>
      </c>
      <c r="C503">
        <v>51</v>
      </c>
      <c r="D503" s="11">
        <v>5.8823529411764705E-2</v>
      </c>
    </row>
    <row r="504" spans="1:4" x14ac:dyDescent="0.25">
      <c r="A504">
        <v>502</v>
      </c>
      <c r="B504">
        <v>23</v>
      </c>
      <c r="C504">
        <v>52</v>
      </c>
      <c r="D504" s="11">
        <v>0.44230769230769229</v>
      </c>
    </row>
    <row r="505" spans="1:4" x14ac:dyDescent="0.25">
      <c r="A505">
        <v>503</v>
      </c>
      <c r="B505">
        <v>16</v>
      </c>
      <c r="C505">
        <v>53</v>
      </c>
      <c r="D505" s="11">
        <v>0.30188679245283018</v>
      </c>
    </row>
    <row r="506" spans="1:4" x14ac:dyDescent="0.25">
      <c r="A506">
        <v>504</v>
      </c>
      <c r="B506">
        <v>21</v>
      </c>
      <c r="C506">
        <v>54</v>
      </c>
      <c r="D506" s="11">
        <v>0.3888888888888889</v>
      </c>
    </row>
    <row r="507" spans="1:4" x14ac:dyDescent="0.25">
      <c r="A507">
        <v>505</v>
      </c>
      <c r="B507">
        <v>9</v>
      </c>
      <c r="C507">
        <v>54</v>
      </c>
      <c r="D507" s="11">
        <v>0.16666666666666666</v>
      </c>
    </row>
    <row r="508" spans="1:4" x14ac:dyDescent="0.25">
      <c r="A508">
        <v>506</v>
      </c>
      <c r="B508">
        <v>21</v>
      </c>
      <c r="C508">
        <v>54</v>
      </c>
      <c r="D508" s="11">
        <v>0.3888888888888889</v>
      </c>
    </row>
    <row r="509" spans="1:4" x14ac:dyDescent="0.25">
      <c r="A509">
        <v>507</v>
      </c>
      <c r="B509">
        <v>31</v>
      </c>
      <c r="C509">
        <v>55</v>
      </c>
      <c r="D509" s="11">
        <v>0.5636363636363636</v>
      </c>
    </row>
    <row r="510" spans="1:4" x14ac:dyDescent="0.25">
      <c r="A510">
        <v>508</v>
      </c>
      <c r="B510">
        <v>32</v>
      </c>
      <c r="C510">
        <v>55</v>
      </c>
      <c r="D510" s="11">
        <v>0.58181818181818179</v>
      </c>
    </row>
    <row r="511" spans="1:4" x14ac:dyDescent="0.25">
      <c r="A511">
        <v>509</v>
      </c>
      <c r="B511">
        <v>34</v>
      </c>
      <c r="C511">
        <v>55</v>
      </c>
      <c r="D511" s="11">
        <v>0.61818181818181817</v>
      </c>
    </row>
    <row r="512" spans="1:4" x14ac:dyDescent="0.25">
      <c r="A512">
        <v>510</v>
      </c>
      <c r="B512">
        <v>38</v>
      </c>
      <c r="C512">
        <v>55</v>
      </c>
      <c r="D512" s="11">
        <v>0.69090909090909092</v>
      </c>
    </row>
    <row r="513" spans="1:4" x14ac:dyDescent="0.25">
      <c r="A513">
        <v>511</v>
      </c>
      <c r="B513">
        <v>37</v>
      </c>
      <c r="C513">
        <v>56</v>
      </c>
      <c r="D513" s="11">
        <v>0.6607142857142857</v>
      </c>
    </row>
    <row r="514" spans="1:4" x14ac:dyDescent="0.25">
      <c r="A514">
        <v>512</v>
      </c>
      <c r="B514">
        <v>28</v>
      </c>
      <c r="C514">
        <v>56</v>
      </c>
      <c r="D514" s="11">
        <v>0.5</v>
      </c>
    </row>
    <row r="515" spans="1:4" x14ac:dyDescent="0.25">
      <c r="A515">
        <v>513</v>
      </c>
      <c r="B515">
        <v>5</v>
      </c>
      <c r="C515">
        <v>57</v>
      </c>
      <c r="D515" s="11">
        <v>8.771929824561403E-2</v>
      </c>
    </row>
    <row r="516" spans="1:4" x14ac:dyDescent="0.25">
      <c r="A516">
        <v>514</v>
      </c>
      <c r="B516">
        <v>19</v>
      </c>
      <c r="C516">
        <v>57</v>
      </c>
      <c r="D516" s="11">
        <v>0.33333333333333331</v>
      </c>
    </row>
    <row r="517" spans="1:4" x14ac:dyDescent="0.25">
      <c r="A517">
        <v>515</v>
      </c>
      <c r="B517">
        <v>24</v>
      </c>
      <c r="C517">
        <v>58</v>
      </c>
      <c r="D517" s="11">
        <v>0.41379310344827586</v>
      </c>
    </row>
    <row r="518" spans="1:4" x14ac:dyDescent="0.25">
      <c r="A518">
        <v>516</v>
      </c>
      <c r="B518">
        <v>23</v>
      </c>
      <c r="C518">
        <v>59</v>
      </c>
      <c r="D518" s="11">
        <v>0.38983050847457629</v>
      </c>
    </row>
    <row r="519" spans="1:4" x14ac:dyDescent="0.25">
      <c r="A519">
        <v>517</v>
      </c>
      <c r="B519">
        <v>38</v>
      </c>
      <c r="C519">
        <v>59</v>
      </c>
      <c r="D519" s="11">
        <v>0.64406779661016944</v>
      </c>
    </row>
    <row r="520" spans="1:4" x14ac:dyDescent="0.25">
      <c r="A520">
        <v>518</v>
      </c>
      <c r="B520">
        <v>9</v>
      </c>
      <c r="C520">
        <v>60</v>
      </c>
      <c r="D520" s="11">
        <v>0.15</v>
      </c>
    </row>
    <row r="521" spans="1:4" x14ac:dyDescent="0.25">
      <c r="A521">
        <v>519</v>
      </c>
      <c r="B521">
        <v>31</v>
      </c>
      <c r="C521">
        <v>61</v>
      </c>
      <c r="D521" s="11">
        <v>0.50819672131147542</v>
      </c>
    </row>
    <row r="522" spans="1:4" x14ac:dyDescent="0.25">
      <c r="A522">
        <v>520</v>
      </c>
      <c r="B522">
        <v>39</v>
      </c>
      <c r="C522">
        <v>62</v>
      </c>
      <c r="D522" s="11">
        <v>0.62903225806451613</v>
      </c>
    </row>
    <row r="523" spans="1:4" x14ac:dyDescent="0.25">
      <c r="A523">
        <v>521</v>
      </c>
      <c r="B523">
        <v>27</v>
      </c>
      <c r="C523">
        <v>62</v>
      </c>
      <c r="D523" s="11">
        <v>0.43548387096774194</v>
      </c>
    </row>
    <row r="524" spans="1:4" x14ac:dyDescent="0.25">
      <c r="A524">
        <v>522</v>
      </c>
      <c r="B524">
        <v>53</v>
      </c>
      <c r="C524">
        <v>62</v>
      </c>
      <c r="D524" s="11">
        <v>0.85483870967741937</v>
      </c>
    </row>
    <row r="525" spans="1:4" x14ac:dyDescent="0.25">
      <c r="A525">
        <v>523</v>
      </c>
      <c r="B525">
        <v>22</v>
      </c>
      <c r="C525">
        <v>63</v>
      </c>
      <c r="D525" s="11">
        <v>0.34920634920634919</v>
      </c>
    </row>
    <row r="526" spans="1:4" x14ac:dyDescent="0.25">
      <c r="A526">
        <v>524</v>
      </c>
      <c r="B526">
        <v>18</v>
      </c>
      <c r="C526">
        <v>63</v>
      </c>
      <c r="D526" s="11">
        <v>0.2857142857142857</v>
      </c>
    </row>
    <row r="527" spans="1:4" x14ac:dyDescent="0.25">
      <c r="A527">
        <v>525</v>
      </c>
      <c r="B527">
        <v>5</v>
      </c>
      <c r="C527">
        <v>64</v>
      </c>
      <c r="D527" s="11">
        <v>7.8125E-2</v>
      </c>
    </row>
    <row r="528" spans="1:4" x14ac:dyDescent="0.25">
      <c r="A528">
        <v>526</v>
      </c>
      <c r="B528">
        <v>36</v>
      </c>
      <c r="C528">
        <v>65</v>
      </c>
      <c r="D528" s="11">
        <v>0.55384615384615388</v>
      </c>
    </row>
    <row r="529" spans="1:4" x14ac:dyDescent="0.25">
      <c r="A529">
        <v>527</v>
      </c>
      <c r="B529">
        <v>26</v>
      </c>
      <c r="C529">
        <v>66</v>
      </c>
      <c r="D529" s="11">
        <v>0.39393939393939392</v>
      </c>
    </row>
    <row r="530" spans="1:4" x14ac:dyDescent="0.25">
      <c r="A530">
        <v>528</v>
      </c>
      <c r="B530">
        <v>14</v>
      </c>
      <c r="C530">
        <v>66</v>
      </c>
      <c r="D530" s="11">
        <v>0.21212121212121213</v>
      </c>
    </row>
    <row r="531" spans="1:4" x14ac:dyDescent="0.25">
      <c r="A531">
        <v>529</v>
      </c>
      <c r="B531">
        <v>7</v>
      </c>
      <c r="C531">
        <v>69</v>
      </c>
      <c r="D531" s="11">
        <v>0.10144927536231885</v>
      </c>
    </row>
    <row r="532" spans="1:4" x14ac:dyDescent="0.25">
      <c r="A532">
        <v>530</v>
      </c>
      <c r="B532">
        <v>28</v>
      </c>
      <c r="C532">
        <v>71</v>
      </c>
      <c r="D532" s="11">
        <v>0.39436619718309857</v>
      </c>
    </row>
    <row r="533" spans="1:4" x14ac:dyDescent="0.25">
      <c r="A533">
        <v>531</v>
      </c>
      <c r="B533">
        <v>33</v>
      </c>
      <c r="C533">
        <v>74</v>
      </c>
      <c r="D533" s="11">
        <v>0.44594594594594594</v>
      </c>
    </row>
    <row r="534" spans="1:4" x14ac:dyDescent="0.25">
      <c r="A534">
        <v>532</v>
      </c>
      <c r="B534">
        <v>17</v>
      </c>
      <c r="C534">
        <v>74</v>
      </c>
      <c r="D534" s="11">
        <v>0.22972972972972974</v>
      </c>
    </row>
    <row r="535" spans="1:4" x14ac:dyDescent="0.25">
      <c r="A535">
        <v>533</v>
      </c>
      <c r="B535">
        <v>7</v>
      </c>
      <c r="C535">
        <v>74</v>
      </c>
      <c r="D535" s="11">
        <v>9.45945945945946E-2</v>
      </c>
    </row>
    <row r="536" spans="1:4" x14ac:dyDescent="0.25">
      <c r="A536">
        <v>534</v>
      </c>
      <c r="B536">
        <v>34</v>
      </c>
      <c r="C536">
        <v>75</v>
      </c>
      <c r="D536" s="11">
        <v>0.45333333333333331</v>
      </c>
    </row>
    <row r="537" spans="1:4" x14ac:dyDescent="0.25">
      <c r="A537">
        <v>535</v>
      </c>
      <c r="B537">
        <v>9</v>
      </c>
      <c r="C537">
        <v>80</v>
      </c>
      <c r="D537" s="11">
        <v>0.1125</v>
      </c>
    </row>
    <row r="538" spans="1:4" x14ac:dyDescent="0.25">
      <c r="A538">
        <v>536</v>
      </c>
      <c r="B538">
        <v>20</v>
      </c>
      <c r="C538">
        <v>80</v>
      </c>
      <c r="D538" s="11">
        <v>0.25</v>
      </c>
    </row>
    <row r="539" spans="1:4" x14ac:dyDescent="0.25">
      <c r="A539">
        <v>537</v>
      </c>
      <c r="B539">
        <v>41</v>
      </c>
      <c r="C539">
        <v>81</v>
      </c>
      <c r="D539" s="11">
        <v>0.50617283950617287</v>
      </c>
    </row>
    <row r="540" spans="1:4" x14ac:dyDescent="0.25">
      <c r="A540">
        <v>538</v>
      </c>
      <c r="B540">
        <v>23</v>
      </c>
      <c r="C540">
        <v>82</v>
      </c>
      <c r="D540" s="11">
        <v>0.28048780487804881</v>
      </c>
    </row>
    <row r="541" spans="1:4" x14ac:dyDescent="0.25">
      <c r="A541">
        <v>539</v>
      </c>
      <c r="B541">
        <v>18</v>
      </c>
      <c r="C541">
        <v>85</v>
      </c>
      <c r="D541" s="11">
        <v>0.21176470588235294</v>
      </c>
    </row>
    <row r="542" spans="1:4" x14ac:dyDescent="0.25">
      <c r="A542">
        <v>540</v>
      </c>
      <c r="B542">
        <v>8</v>
      </c>
      <c r="C542">
        <v>85</v>
      </c>
      <c r="D542" s="11">
        <v>9.4117647058823528E-2</v>
      </c>
    </row>
    <row r="543" spans="1:4" x14ac:dyDescent="0.25">
      <c r="A543">
        <v>541</v>
      </c>
      <c r="B543">
        <v>37</v>
      </c>
      <c r="C543">
        <v>88</v>
      </c>
      <c r="D543" s="11">
        <v>0.42045454545454547</v>
      </c>
    </row>
    <row r="544" spans="1:4" x14ac:dyDescent="0.25">
      <c r="A544">
        <v>542</v>
      </c>
      <c r="B544">
        <v>40</v>
      </c>
      <c r="C544">
        <v>89</v>
      </c>
      <c r="D544" s="11">
        <v>0.449438202247191</v>
      </c>
    </row>
    <row r="545" spans="1:4" x14ac:dyDescent="0.25">
      <c r="A545">
        <v>543</v>
      </c>
      <c r="B545">
        <v>35</v>
      </c>
      <c r="C545">
        <v>89</v>
      </c>
      <c r="D545" s="11">
        <v>0.39325842696629215</v>
      </c>
    </row>
    <row r="546" spans="1:4" x14ac:dyDescent="0.25">
      <c r="A546">
        <v>544</v>
      </c>
      <c r="B546">
        <v>33</v>
      </c>
      <c r="C546">
        <v>90</v>
      </c>
      <c r="D546" s="11">
        <v>0.36666666666666664</v>
      </c>
    </row>
    <row r="547" spans="1:4" x14ac:dyDescent="0.25">
      <c r="A547">
        <v>545</v>
      </c>
      <c r="B547">
        <v>69</v>
      </c>
      <c r="C547">
        <v>95</v>
      </c>
      <c r="D547" s="11">
        <v>0.72631578947368425</v>
      </c>
    </row>
    <row r="548" spans="1:4" x14ac:dyDescent="0.25">
      <c r="A548">
        <v>546</v>
      </c>
      <c r="B548">
        <v>6</v>
      </c>
      <c r="C548">
        <v>96</v>
      </c>
      <c r="D548" s="11">
        <v>6.25E-2</v>
      </c>
    </row>
    <row r="549" spans="1:4" x14ac:dyDescent="0.25">
      <c r="A549">
        <v>547</v>
      </c>
      <c r="B549">
        <v>50</v>
      </c>
      <c r="C549">
        <v>97</v>
      </c>
      <c r="D549" s="11">
        <v>0.51546391752577314</v>
      </c>
    </row>
    <row r="550" spans="1:4" x14ac:dyDescent="0.25">
      <c r="A550">
        <v>548</v>
      </c>
      <c r="B550">
        <v>24</v>
      </c>
      <c r="C550">
        <v>103</v>
      </c>
      <c r="D550" s="11">
        <v>0.23300970873786409</v>
      </c>
    </row>
    <row r="551" spans="1:4" x14ac:dyDescent="0.25">
      <c r="A551">
        <v>549</v>
      </c>
      <c r="B551">
        <v>40</v>
      </c>
      <c r="C551">
        <v>105</v>
      </c>
      <c r="D551" s="11">
        <v>0.38095238095238093</v>
      </c>
    </row>
    <row r="552" spans="1:4" x14ac:dyDescent="0.25">
      <c r="A552">
        <v>550</v>
      </c>
      <c r="B552">
        <v>52</v>
      </c>
      <c r="C552">
        <v>107</v>
      </c>
      <c r="D552" s="11">
        <v>0.48598130841121495</v>
      </c>
    </row>
    <row r="553" spans="1:4" x14ac:dyDescent="0.25">
      <c r="A553">
        <v>551</v>
      </c>
      <c r="B553">
        <v>79</v>
      </c>
      <c r="C553">
        <v>108</v>
      </c>
      <c r="D553" s="11">
        <v>0.73148148148148151</v>
      </c>
    </row>
    <row r="554" spans="1:4" x14ac:dyDescent="0.25">
      <c r="A554">
        <v>552</v>
      </c>
      <c r="B554">
        <v>31</v>
      </c>
      <c r="C554">
        <v>111</v>
      </c>
      <c r="D554" s="11">
        <v>0.27927927927927926</v>
      </c>
    </row>
    <row r="555" spans="1:4" x14ac:dyDescent="0.25">
      <c r="A555">
        <v>553</v>
      </c>
      <c r="B555">
        <v>4</v>
      </c>
      <c r="C555">
        <v>112</v>
      </c>
      <c r="D555" s="11">
        <v>3.5714285714285712E-2</v>
      </c>
    </row>
    <row r="556" spans="1:4" x14ac:dyDescent="0.25">
      <c r="A556">
        <v>554</v>
      </c>
      <c r="B556">
        <v>13</v>
      </c>
      <c r="C556">
        <v>113</v>
      </c>
      <c r="D556" s="11">
        <v>0.11504424778761062</v>
      </c>
    </row>
    <row r="557" spans="1:4" x14ac:dyDescent="0.25">
      <c r="A557">
        <v>555</v>
      </c>
      <c r="B557">
        <v>23</v>
      </c>
      <c r="C557">
        <v>122</v>
      </c>
      <c r="D557" s="11">
        <v>0.18852459016393441</v>
      </c>
    </row>
    <row r="558" spans="1:4" x14ac:dyDescent="0.25">
      <c r="A558">
        <v>556</v>
      </c>
      <c r="B558">
        <v>64</v>
      </c>
      <c r="C558">
        <v>126</v>
      </c>
      <c r="D558" s="11">
        <v>0.50793650793650791</v>
      </c>
    </row>
    <row r="559" spans="1:4" x14ac:dyDescent="0.25">
      <c r="A559">
        <v>557</v>
      </c>
      <c r="B559">
        <v>92</v>
      </c>
      <c r="C559">
        <v>126</v>
      </c>
      <c r="D559" s="11">
        <v>0.73015873015873012</v>
      </c>
    </row>
    <row r="560" spans="1:4" x14ac:dyDescent="0.25">
      <c r="A560">
        <v>558</v>
      </c>
      <c r="B560">
        <v>58</v>
      </c>
      <c r="C560">
        <v>128</v>
      </c>
      <c r="D560" s="11">
        <v>0.453125</v>
      </c>
    </row>
    <row r="561" spans="1:4" x14ac:dyDescent="0.25">
      <c r="A561">
        <v>559</v>
      </c>
      <c r="B561">
        <v>62</v>
      </c>
      <c r="C561">
        <v>128</v>
      </c>
      <c r="D561" s="11">
        <v>0.484375</v>
      </c>
    </row>
    <row r="562" spans="1:4" x14ac:dyDescent="0.25">
      <c r="A562">
        <v>560</v>
      </c>
      <c r="B562">
        <v>18</v>
      </c>
      <c r="C562">
        <v>128</v>
      </c>
      <c r="D562" s="11">
        <v>0.140625</v>
      </c>
    </row>
    <row r="563" spans="1:4" x14ac:dyDescent="0.25">
      <c r="A563">
        <v>561</v>
      </c>
      <c r="B563">
        <v>32</v>
      </c>
      <c r="C563">
        <v>132</v>
      </c>
      <c r="D563" s="11">
        <v>0.24242424242424243</v>
      </c>
    </row>
    <row r="564" spans="1:4" x14ac:dyDescent="0.25">
      <c r="A564">
        <v>562</v>
      </c>
      <c r="B564">
        <v>37</v>
      </c>
      <c r="C564">
        <v>134</v>
      </c>
      <c r="D564" s="11">
        <v>0.27611940298507465</v>
      </c>
    </row>
    <row r="565" spans="1:4" x14ac:dyDescent="0.25">
      <c r="A565">
        <v>563</v>
      </c>
      <c r="B565">
        <v>37</v>
      </c>
      <c r="C565">
        <v>134</v>
      </c>
      <c r="D565" s="11">
        <v>0.27611940298507465</v>
      </c>
    </row>
    <row r="566" spans="1:4" x14ac:dyDescent="0.25">
      <c r="A566">
        <v>564</v>
      </c>
      <c r="B566">
        <v>30</v>
      </c>
      <c r="C566">
        <v>141</v>
      </c>
      <c r="D566" s="11">
        <v>0.21276595744680851</v>
      </c>
    </row>
    <row r="567" spans="1:4" x14ac:dyDescent="0.25">
      <c r="A567">
        <v>565</v>
      </c>
      <c r="B567">
        <v>48</v>
      </c>
      <c r="C567">
        <v>143</v>
      </c>
      <c r="D567" s="11">
        <v>0.33566433566433568</v>
      </c>
    </row>
    <row r="568" spans="1:4" x14ac:dyDescent="0.25">
      <c r="A568">
        <v>566</v>
      </c>
      <c r="B568">
        <v>30</v>
      </c>
      <c r="C568">
        <v>150</v>
      </c>
      <c r="D568" s="11">
        <v>0.2</v>
      </c>
    </row>
    <row r="569" spans="1:4" x14ac:dyDescent="0.25">
      <c r="A569">
        <v>567</v>
      </c>
      <c r="B569">
        <v>38</v>
      </c>
      <c r="C569">
        <v>156</v>
      </c>
      <c r="D569" s="11">
        <v>0.24358974358974358</v>
      </c>
    </row>
    <row r="570" spans="1:4" x14ac:dyDescent="0.25">
      <c r="A570">
        <v>568</v>
      </c>
      <c r="B570">
        <v>53</v>
      </c>
      <c r="C570">
        <v>156</v>
      </c>
      <c r="D570" s="11">
        <v>0.33974358974358976</v>
      </c>
    </row>
    <row r="571" spans="1:4" x14ac:dyDescent="0.25">
      <c r="A571">
        <v>569</v>
      </c>
      <c r="B571">
        <v>43</v>
      </c>
      <c r="C571">
        <v>157</v>
      </c>
      <c r="D571" s="11">
        <v>0.27388535031847133</v>
      </c>
    </row>
    <row r="572" spans="1:4" x14ac:dyDescent="0.25">
      <c r="A572">
        <v>570</v>
      </c>
      <c r="B572">
        <v>54</v>
      </c>
      <c r="C572">
        <v>159</v>
      </c>
      <c r="D572" s="11">
        <v>0.33962264150943394</v>
      </c>
    </row>
    <row r="573" spans="1:4" x14ac:dyDescent="0.25">
      <c r="A573">
        <v>571</v>
      </c>
      <c r="B573">
        <v>60</v>
      </c>
      <c r="C573">
        <v>168</v>
      </c>
      <c r="D573" s="11">
        <v>0.35714285714285715</v>
      </c>
    </row>
    <row r="574" spans="1:4" x14ac:dyDescent="0.25">
      <c r="A574">
        <v>572</v>
      </c>
      <c r="B574">
        <v>82</v>
      </c>
      <c r="C574">
        <v>174</v>
      </c>
      <c r="D574" s="11">
        <v>0.47126436781609193</v>
      </c>
    </row>
    <row r="575" spans="1:4" x14ac:dyDescent="0.25">
      <c r="A575">
        <v>573</v>
      </c>
      <c r="B575">
        <v>14</v>
      </c>
      <c r="C575">
        <v>176</v>
      </c>
      <c r="D575" s="11">
        <v>7.9545454545454544E-2</v>
      </c>
    </row>
    <row r="576" spans="1:4" x14ac:dyDescent="0.25">
      <c r="A576">
        <v>574</v>
      </c>
      <c r="B576">
        <v>15</v>
      </c>
      <c r="C576">
        <v>177</v>
      </c>
      <c r="D576" s="11">
        <v>8.4745762711864403E-2</v>
      </c>
    </row>
    <row r="577" spans="1:4" x14ac:dyDescent="0.25">
      <c r="A577">
        <v>575</v>
      </c>
      <c r="B577">
        <v>17</v>
      </c>
      <c r="C577">
        <v>178</v>
      </c>
      <c r="D577" s="11">
        <v>9.5505617977528087E-2</v>
      </c>
    </row>
    <row r="578" spans="1:4" x14ac:dyDescent="0.25">
      <c r="A578">
        <v>576</v>
      </c>
      <c r="B578">
        <v>82</v>
      </c>
      <c r="C578">
        <v>179</v>
      </c>
      <c r="D578" s="11">
        <v>0.45810055865921789</v>
      </c>
    </row>
    <row r="579" spans="1:4" x14ac:dyDescent="0.25">
      <c r="A579">
        <v>577</v>
      </c>
      <c r="B579">
        <v>104</v>
      </c>
      <c r="C579">
        <v>183</v>
      </c>
      <c r="D579" s="11">
        <v>0.56830601092896171</v>
      </c>
    </row>
    <row r="580" spans="1:4" x14ac:dyDescent="0.25">
      <c r="A580">
        <v>578</v>
      </c>
      <c r="B580">
        <v>21</v>
      </c>
      <c r="C580">
        <v>184</v>
      </c>
      <c r="D580" s="11">
        <v>0.11413043478260869</v>
      </c>
    </row>
    <row r="581" spans="1:4" x14ac:dyDescent="0.25">
      <c r="A581">
        <v>579</v>
      </c>
      <c r="B581">
        <v>22</v>
      </c>
      <c r="C581">
        <v>190</v>
      </c>
      <c r="D581" s="11">
        <v>0.11578947368421053</v>
      </c>
    </row>
    <row r="582" spans="1:4" x14ac:dyDescent="0.25">
      <c r="A582">
        <v>580</v>
      </c>
      <c r="B582">
        <v>130</v>
      </c>
      <c r="C582">
        <v>194</v>
      </c>
      <c r="D582" s="11">
        <v>0.67010309278350511</v>
      </c>
    </row>
    <row r="583" spans="1:4" x14ac:dyDescent="0.25">
      <c r="A583">
        <v>581</v>
      </c>
      <c r="B583">
        <v>60</v>
      </c>
      <c r="C583">
        <v>196</v>
      </c>
      <c r="D583" s="11">
        <v>0.30612244897959184</v>
      </c>
    </row>
    <row r="584" spans="1:4" x14ac:dyDescent="0.25">
      <c r="A584">
        <v>582</v>
      </c>
      <c r="B584">
        <v>42</v>
      </c>
      <c r="C584">
        <v>196</v>
      </c>
      <c r="D584" s="11">
        <v>0.21428571428571427</v>
      </c>
    </row>
    <row r="585" spans="1:4" x14ac:dyDescent="0.25">
      <c r="A585">
        <v>583</v>
      </c>
      <c r="B585">
        <v>112</v>
      </c>
      <c r="C585">
        <v>202</v>
      </c>
      <c r="D585" s="11">
        <v>0.5544554455445545</v>
      </c>
    </row>
    <row r="586" spans="1:4" x14ac:dyDescent="0.25">
      <c r="A586">
        <v>584</v>
      </c>
      <c r="B586">
        <v>2</v>
      </c>
      <c r="C586">
        <v>202</v>
      </c>
      <c r="D586" s="11">
        <v>9.9009900990099011E-3</v>
      </c>
    </row>
    <row r="587" spans="1:4" x14ac:dyDescent="0.25">
      <c r="A587">
        <v>585</v>
      </c>
      <c r="B587">
        <v>173</v>
      </c>
      <c r="C587">
        <v>203</v>
      </c>
      <c r="D587" s="11">
        <v>0.85221674876847286</v>
      </c>
    </row>
    <row r="588" spans="1:4" x14ac:dyDescent="0.25">
      <c r="A588">
        <v>586</v>
      </c>
      <c r="B588">
        <v>60</v>
      </c>
      <c r="C588">
        <v>206</v>
      </c>
      <c r="D588" s="11">
        <v>0.29126213592233008</v>
      </c>
    </row>
    <row r="589" spans="1:4" x14ac:dyDescent="0.25">
      <c r="A589">
        <v>587</v>
      </c>
      <c r="B589">
        <v>1</v>
      </c>
      <c r="C589">
        <v>210</v>
      </c>
      <c r="D589" s="11">
        <v>4.7619047619047623E-3</v>
      </c>
    </row>
    <row r="590" spans="1:4" x14ac:dyDescent="0.25">
      <c r="A590">
        <v>588</v>
      </c>
      <c r="B590">
        <v>1</v>
      </c>
      <c r="C590">
        <v>221</v>
      </c>
      <c r="D590" s="11">
        <v>4.5248868778280547E-3</v>
      </c>
    </row>
    <row r="591" spans="1:4" x14ac:dyDescent="0.25">
      <c r="A591">
        <v>589</v>
      </c>
      <c r="B591">
        <v>134</v>
      </c>
      <c r="C591">
        <v>231</v>
      </c>
      <c r="D591" s="11">
        <v>0.58008658008658009</v>
      </c>
    </row>
    <row r="592" spans="1:4" x14ac:dyDescent="0.25">
      <c r="A592">
        <v>590</v>
      </c>
      <c r="B592">
        <v>28</v>
      </c>
      <c r="C592">
        <v>233</v>
      </c>
      <c r="D592" s="11">
        <v>0.12017167381974249</v>
      </c>
    </row>
    <row r="593" spans="1:4" x14ac:dyDescent="0.25">
      <c r="A593">
        <v>591</v>
      </c>
      <c r="B593">
        <v>172</v>
      </c>
      <c r="C593">
        <v>261</v>
      </c>
      <c r="D593" s="11">
        <v>0.65900383141762453</v>
      </c>
    </row>
    <row r="594" spans="1:4" x14ac:dyDescent="0.25">
      <c r="A594">
        <v>592</v>
      </c>
      <c r="B594">
        <v>172</v>
      </c>
      <c r="C594">
        <v>268</v>
      </c>
      <c r="D594" s="11">
        <v>0.64179104477611937</v>
      </c>
    </row>
    <row r="595" spans="1:4" x14ac:dyDescent="0.25">
      <c r="A595">
        <v>593</v>
      </c>
      <c r="B595">
        <v>75</v>
      </c>
      <c r="C595">
        <v>275</v>
      </c>
      <c r="D595" s="11">
        <v>0.27272727272727271</v>
      </c>
    </row>
    <row r="596" spans="1:4" x14ac:dyDescent="0.25">
      <c r="A596">
        <v>594</v>
      </c>
      <c r="B596">
        <v>17</v>
      </c>
      <c r="C596">
        <v>278</v>
      </c>
      <c r="D596" s="11">
        <v>6.1151079136690649E-2</v>
      </c>
    </row>
    <row r="597" spans="1:4" x14ac:dyDescent="0.25">
      <c r="A597">
        <v>595</v>
      </c>
      <c r="B597">
        <v>57</v>
      </c>
      <c r="C597">
        <v>279</v>
      </c>
      <c r="D597" s="11">
        <v>0.20430107526881722</v>
      </c>
    </row>
    <row r="598" spans="1:4" x14ac:dyDescent="0.25">
      <c r="A598">
        <v>596</v>
      </c>
      <c r="B598">
        <v>41</v>
      </c>
      <c r="C598">
        <v>282</v>
      </c>
      <c r="D598" s="11">
        <v>0.1453900709219858</v>
      </c>
    </row>
    <row r="599" spans="1:4" x14ac:dyDescent="0.25">
      <c r="A599">
        <v>597</v>
      </c>
      <c r="B599">
        <v>179</v>
      </c>
      <c r="C599">
        <v>286</v>
      </c>
      <c r="D599" s="11">
        <v>0.62587412587412583</v>
      </c>
    </row>
    <row r="600" spans="1:4" x14ac:dyDescent="0.25">
      <c r="A600">
        <v>598</v>
      </c>
      <c r="B600">
        <v>82</v>
      </c>
      <c r="C600">
        <v>286</v>
      </c>
      <c r="D600" s="11">
        <v>0.28671328671328672</v>
      </c>
    </row>
    <row r="601" spans="1:4" x14ac:dyDescent="0.25">
      <c r="A601">
        <v>599</v>
      </c>
      <c r="B601">
        <v>200</v>
      </c>
      <c r="C601">
        <v>289</v>
      </c>
      <c r="D601" s="11">
        <v>0.69204152249134943</v>
      </c>
    </row>
    <row r="602" spans="1:4" x14ac:dyDescent="0.25">
      <c r="A602">
        <v>600</v>
      </c>
      <c r="B602">
        <v>149</v>
      </c>
      <c r="C602">
        <v>296</v>
      </c>
      <c r="D602" s="11">
        <v>0.5033783783783784</v>
      </c>
    </row>
    <row r="603" spans="1:4" x14ac:dyDescent="0.25">
      <c r="A603">
        <v>601</v>
      </c>
      <c r="B603">
        <v>18</v>
      </c>
      <c r="C603">
        <v>297</v>
      </c>
      <c r="D603" s="11">
        <v>6.0606060606060608E-2</v>
      </c>
    </row>
    <row r="604" spans="1:4" x14ac:dyDescent="0.25">
      <c r="A604">
        <v>602</v>
      </c>
      <c r="B604">
        <v>241</v>
      </c>
      <c r="C604">
        <v>299</v>
      </c>
      <c r="D604" s="11">
        <v>0.80602006688963213</v>
      </c>
    </row>
    <row r="605" spans="1:4" x14ac:dyDescent="0.25">
      <c r="A605">
        <v>603</v>
      </c>
      <c r="B605">
        <v>86</v>
      </c>
      <c r="C605">
        <v>299</v>
      </c>
      <c r="D605" s="11">
        <v>0.28762541806020064</v>
      </c>
    </row>
    <row r="606" spans="1:4" x14ac:dyDescent="0.25">
      <c r="A606">
        <v>604</v>
      </c>
      <c r="B606">
        <v>5</v>
      </c>
      <c r="C606">
        <v>302</v>
      </c>
      <c r="D606" s="11">
        <v>1.6556291390728478E-2</v>
      </c>
    </row>
    <row r="607" spans="1:4" x14ac:dyDescent="0.25">
      <c r="A607">
        <v>605</v>
      </c>
      <c r="B607">
        <v>177</v>
      </c>
      <c r="C607">
        <v>311</v>
      </c>
      <c r="D607" s="11">
        <v>0.56913183279742763</v>
      </c>
    </row>
    <row r="608" spans="1:4" x14ac:dyDescent="0.25">
      <c r="A608">
        <v>606</v>
      </c>
      <c r="B608">
        <v>58</v>
      </c>
      <c r="C608">
        <v>316</v>
      </c>
      <c r="D608" s="11">
        <v>0.18354430379746836</v>
      </c>
    </row>
    <row r="609" spans="1:4" x14ac:dyDescent="0.25">
      <c r="A609">
        <v>607</v>
      </c>
      <c r="B609">
        <v>49</v>
      </c>
      <c r="C609">
        <v>316</v>
      </c>
      <c r="D609" s="11">
        <v>0.1550632911392405</v>
      </c>
    </row>
    <row r="610" spans="1:4" x14ac:dyDescent="0.25">
      <c r="A610">
        <v>608</v>
      </c>
      <c r="B610">
        <v>104</v>
      </c>
      <c r="C610">
        <v>317</v>
      </c>
      <c r="D610" s="11">
        <v>0.32807570977917982</v>
      </c>
    </row>
    <row r="611" spans="1:4" x14ac:dyDescent="0.25">
      <c r="A611">
        <v>609</v>
      </c>
      <c r="B611">
        <v>55</v>
      </c>
      <c r="C611">
        <v>317</v>
      </c>
      <c r="D611" s="11">
        <v>0.17350157728706625</v>
      </c>
    </row>
    <row r="612" spans="1:4" x14ac:dyDescent="0.25">
      <c r="A612">
        <v>610</v>
      </c>
      <c r="B612">
        <v>3</v>
      </c>
      <c r="C612">
        <v>320</v>
      </c>
      <c r="D612" s="11">
        <v>9.3749999999999997E-3</v>
      </c>
    </row>
    <row r="613" spans="1:4" x14ac:dyDescent="0.25">
      <c r="A613">
        <v>611</v>
      </c>
      <c r="B613">
        <v>228</v>
      </c>
      <c r="C613">
        <v>329</v>
      </c>
      <c r="D613" s="11">
        <v>0.69300911854103342</v>
      </c>
    </row>
    <row r="614" spans="1:4" x14ac:dyDescent="0.25">
      <c r="A614">
        <v>612</v>
      </c>
      <c r="B614">
        <v>231</v>
      </c>
      <c r="C614">
        <v>330</v>
      </c>
      <c r="D614" s="11">
        <v>0.7</v>
      </c>
    </row>
    <row r="615" spans="1:4" x14ac:dyDescent="0.25">
      <c r="A615">
        <v>613</v>
      </c>
      <c r="B615">
        <v>225</v>
      </c>
      <c r="C615">
        <v>337</v>
      </c>
      <c r="D615" s="11">
        <v>0.66765578635014833</v>
      </c>
    </row>
    <row r="616" spans="1:4" x14ac:dyDescent="0.25">
      <c r="A616">
        <v>614</v>
      </c>
      <c r="B616">
        <v>28</v>
      </c>
      <c r="C616">
        <v>343</v>
      </c>
      <c r="D616" s="11">
        <v>8.1632653061224483E-2</v>
      </c>
    </row>
    <row r="617" spans="1:4" x14ac:dyDescent="0.25">
      <c r="A617">
        <v>615</v>
      </c>
      <c r="B617">
        <v>23</v>
      </c>
      <c r="C617">
        <v>344</v>
      </c>
      <c r="D617" s="11">
        <v>6.6860465116279064E-2</v>
      </c>
    </row>
    <row r="618" spans="1:4" x14ac:dyDescent="0.25">
      <c r="A618">
        <v>616</v>
      </c>
      <c r="B618">
        <v>2</v>
      </c>
      <c r="C618">
        <v>345</v>
      </c>
      <c r="D618" s="11">
        <v>5.7971014492753624E-3</v>
      </c>
    </row>
    <row r="619" spans="1:4" x14ac:dyDescent="0.25">
      <c r="A619">
        <v>617</v>
      </c>
      <c r="B619">
        <v>18</v>
      </c>
      <c r="C619">
        <v>346</v>
      </c>
      <c r="D619" s="11">
        <v>5.2023121387283239E-2</v>
      </c>
    </row>
    <row r="620" spans="1:4" x14ac:dyDescent="0.25">
      <c r="A620">
        <v>618</v>
      </c>
      <c r="B620">
        <v>248</v>
      </c>
      <c r="C620">
        <v>358</v>
      </c>
      <c r="D620" s="11">
        <v>0.69273743016759781</v>
      </c>
    </row>
    <row r="621" spans="1:4" x14ac:dyDescent="0.25">
      <c r="A621">
        <v>619</v>
      </c>
      <c r="B621">
        <v>60</v>
      </c>
      <c r="C621">
        <v>374</v>
      </c>
      <c r="D621" s="11">
        <v>0.16042780748663102</v>
      </c>
    </row>
    <row r="622" spans="1:4" x14ac:dyDescent="0.25">
      <c r="A622">
        <v>620</v>
      </c>
      <c r="B622">
        <v>202</v>
      </c>
      <c r="C622">
        <v>383</v>
      </c>
      <c r="D622" s="11">
        <v>0.52741514360313313</v>
      </c>
    </row>
    <row r="623" spans="1:4" x14ac:dyDescent="0.25">
      <c r="A623">
        <v>621</v>
      </c>
      <c r="B623">
        <v>255</v>
      </c>
      <c r="C623">
        <v>384</v>
      </c>
      <c r="D623" s="11">
        <v>0.6640625</v>
      </c>
    </row>
    <row r="624" spans="1:4" x14ac:dyDescent="0.25">
      <c r="A624">
        <v>622</v>
      </c>
      <c r="B624">
        <v>51</v>
      </c>
      <c r="C624">
        <v>387</v>
      </c>
      <c r="D624" s="11">
        <v>0.13178294573643412</v>
      </c>
    </row>
    <row r="625" spans="1:4" x14ac:dyDescent="0.25">
      <c r="A625">
        <v>623</v>
      </c>
      <c r="B625">
        <v>262</v>
      </c>
      <c r="C625">
        <v>392</v>
      </c>
      <c r="D625" s="11">
        <v>0.66836734693877553</v>
      </c>
    </row>
    <row r="626" spans="1:4" x14ac:dyDescent="0.25">
      <c r="A626">
        <v>624</v>
      </c>
      <c r="B626">
        <v>55</v>
      </c>
      <c r="C626">
        <v>397</v>
      </c>
      <c r="D626" s="11">
        <v>0.1385390428211587</v>
      </c>
    </row>
    <row r="627" spans="1:4" x14ac:dyDescent="0.25">
      <c r="A627">
        <v>625</v>
      </c>
      <c r="B627">
        <v>10</v>
      </c>
      <c r="C627">
        <v>409</v>
      </c>
      <c r="D627" s="11">
        <v>2.4449877750611249E-2</v>
      </c>
    </row>
    <row r="628" spans="1:4" x14ac:dyDescent="0.25">
      <c r="A628">
        <v>626</v>
      </c>
      <c r="B628">
        <v>277</v>
      </c>
      <c r="C628">
        <v>410</v>
      </c>
      <c r="D628" s="11">
        <v>0.67560975609756102</v>
      </c>
    </row>
    <row r="629" spans="1:4" x14ac:dyDescent="0.25">
      <c r="A629">
        <v>627</v>
      </c>
      <c r="B629">
        <v>6</v>
      </c>
      <c r="C629">
        <v>412</v>
      </c>
      <c r="D629" s="11">
        <v>1.4563106796116505E-2</v>
      </c>
    </row>
    <row r="630" spans="1:4" x14ac:dyDescent="0.25">
      <c r="A630">
        <v>628</v>
      </c>
      <c r="B630">
        <v>55</v>
      </c>
      <c r="C630">
        <v>429</v>
      </c>
      <c r="D630" s="11">
        <v>0.12820512820512819</v>
      </c>
    </row>
    <row r="631" spans="1:4" x14ac:dyDescent="0.25">
      <c r="A631">
        <v>629</v>
      </c>
      <c r="B631">
        <v>16</v>
      </c>
      <c r="C631">
        <v>437</v>
      </c>
      <c r="D631" s="11">
        <v>3.6613272311212815E-2</v>
      </c>
    </row>
    <row r="632" spans="1:4" x14ac:dyDescent="0.25">
      <c r="A632">
        <v>630</v>
      </c>
      <c r="B632">
        <v>64</v>
      </c>
      <c r="C632">
        <v>459</v>
      </c>
      <c r="D632" s="11">
        <v>0.13943355119825709</v>
      </c>
    </row>
    <row r="633" spans="1:4" x14ac:dyDescent="0.25">
      <c r="A633">
        <v>631</v>
      </c>
      <c r="B633">
        <v>48</v>
      </c>
      <c r="C633">
        <v>469</v>
      </c>
      <c r="D633" s="11">
        <v>0.1023454157782516</v>
      </c>
    </row>
    <row r="634" spans="1:4" x14ac:dyDescent="0.25">
      <c r="A634">
        <v>632</v>
      </c>
      <c r="B634">
        <v>56</v>
      </c>
      <c r="C634">
        <v>472</v>
      </c>
      <c r="D634" s="11">
        <v>0.11864406779661017</v>
      </c>
    </row>
    <row r="635" spans="1:4" x14ac:dyDescent="0.25">
      <c r="A635">
        <v>633</v>
      </c>
      <c r="B635">
        <v>32</v>
      </c>
      <c r="C635">
        <v>478</v>
      </c>
      <c r="D635" s="11">
        <v>6.6945606694560664E-2</v>
      </c>
    </row>
    <row r="636" spans="1:4" x14ac:dyDescent="0.25">
      <c r="A636">
        <v>634</v>
      </c>
      <c r="B636">
        <v>9</v>
      </c>
      <c r="C636">
        <v>485</v>
      </c>
      <c r="D636" s="11">
        <v>1.8556701030927835E-2</v>
      </c>
    </row>
    <row r="637" spans="1:4" x14ac:dyDescent="0.25">
      <c r="A637">
        <v>635</v>
      </c>
      <c r="B637">
        <v>210</v>
      </c>
      <c r="C637">
        <v>511</v>
      </c>
      <c r="D637" s="11">
        <v>0.41095890410958902</v>
      </c>
    </row>
    <row r="638" spans="1:4" x14ac:dyDescent="0.25">
      <c r="A638">
        <v>636</v>
      </c>
      <c r="B638">
        <v>71</v>
      </c>
      <c r="C638">
        <v>514</v>
      </c>
      <c r="D638" s="11">
        <v>0.13813229571984437</v>
      </c>
    </row>
    <row r="639" spans="1:4" x14ac:dyDescent="0.25">
      <c r="A639">
        <v>637</v>
      </c>
      <c r="B639">
        <v>1</v>
      </c>
      <c r="C639">
        <v>519</v>
      </c>
      <c r="D639" s="11">
        <v>1.9267822736030828E-3</v>
      </c>
    </row>
    <row r="640" spans="1:4" x14ac:dyDescent="0.25">
      <c r="A640">
        <v>638</v>
      </c>
      <c r="B640">
        <v>64</v>
      </c>
      <c r="C640">
        <v>522</v>
      </c>
      <c r="D640" s="11">
        <v>0.12260536398467432</v>
      </c>
    </row>
    <row r="641" spans="1:4" x14ac:dyDescent="0.25">
      <c r="A641">
        <v>639</v>
      </c>
      <c r="B641">
        <v>55</v>
      </c>
      <c r="C641">
        <v>597</v>
      </c>
      <c r="D641" s="11">
        <v>9.212730318257957E-2</v>
      </c>
    </row>
    <row r="642" spans="1:4" x14ac:dyDescent="0.25">
      <c r="A642">
        <v>640</v>
      </c>
      <c r="B642">
        <v>73</v>
      </c>
      <c r="C642">
        <v>602</v>
      </c>
      <c r="D642" s="11">
        <v>0.1212624584717608</v>
      </c>
    </row>
    <row r="643" spans="1:4" x14ac:dyDescent="0.25">
      <c r="A643">
        <v>641</v>
      </c>
      <c r="B643">
        <v>423</v>
      </c>
      <c r="C643">
        <v>629</v>
      </c>
      <c r="D643" s="11">
        <v>0.67249602543720188</v>
      </c>
    </row>
    <row r="644" spans="1:4" x14ac:dyDescent="0.25">
      <c r="A644">
        <v>642</v>
      </c>
      <c r="B644">
        <v>87</v>
      </c>
      <c r="C644">
        <v>633</v>
      </c>
      <c r="D644" s="11">
        <v>0.13744075829383887</v>
      </c>
    </row>
    <row r="645" spans="1:4" x14ac:dyDescent="0.25">
      <c r="A645">
        <v>643</v>
      </c>
      <c r="B645">
        <v>125</v>
      </c>
      <c r="C645">
        <v>638</v>
      </c>
      <c r="D645" s="11">
        <v>0.19592476489028213</v>
      </c>
    </row>
    <row r="646" spans="1:4" x14ac:dyDescent="0.25">
      <c r="A646">
        <v>644</v>
      </c>
      <c r="B646">
        <v>394</v>
      </c>
      <c r="C646">
        <v>649</v>
      </c>
      <c r="D646" s="11">
        <v>0.60708782742681044</v>
      </c>
    </row>
    <row r="647" spans="1:4" x14ac:dyDescent="0.25">
      <c r="A647">
        <v>645</v>
      </c>
      <c r="B647">
        <v>371</v>
      </c>
      <c r="C647">
        <v>657</v>
      </c>
      <c r="D647" s="11">
        <v>0.56468797564687978</v>
      </c>
    </row>
    <row r="648" spans="1:4" x14ac:dyDescent="0.25">
      <c r="A648">
        <v>646</v>
      </c>
      <c r="B648">
        <v>206</v>
      </c>
      <c r="C648">
        <v>814</v>
      </c>
      <c r="D648" s="11">
        <v>0.25307125307125306</v>
      </c>
    </row>
    <row r="649" spans="1:4" x14ac:dyDescent="0.25">
      <c r="A649">
        <v>647</v>
      </c>
      <c r="B649">
        <v>111</v>
      </c>
      <c r="C649">
        <v>822</v>
      </c>
      <c r="D649" s="11">
        <v>0.13503649635036497</v>
      </c>
    </row>
    <row r="650" spans="1:4" x14ac:dyDescent="0.25">
      <c r="A650">
        <v>648</v>
      </c>
      <c r="B650">
        <v>503</v>
      </c>
      <c r="C650">
        <v>867</v>
      </c>
      <c r="D650" s="11">
        <v>0.58016147635524795</v>
      </c>
    </row>
    <row r="651" spans="1:4" x14ac:dyDescent="0.25">
      <c r="A651">
        <v>649</v>
      </c>
      <c r="B651">
        <v>193</v>
      </c>
      <c r="C651">
        <v>1346</v>
      </c>
      <c r="D651" s="11">
        <v>0.14338781575037146</v>
      </c>
    </row>
    <row r="652" spans="1:4" x14ac:dyDescent="0.25">
      <c r="A652">
        <v>650</v>
      </c>
      <c r="B652">
        <v>1045</v>
      </c>
      <c r="C652">
        <v>1548</v>
      </c>
      <c r="D652" s="11">
        <v>0.67506459948320419</v>
      </c>
    </row>
    <row r="653" spans="1:4" x14ac:dyDescent="0.25">
      <c r="A653">
        <v>651</v>
      </c>
      <c r="B653">
        <v>919</v>
      </c>
      <c r="C653">
        <v>1623</v>
      </c>
      <c r="D653" s="11">
        <v>0.56623536660505236</v>
      </c>
    </row>
    <row r="654" spans="1:4" x14ac:dyDescent="0.25">
      <c r="A654">
        <v>652</v>
      </c>
      <c r="B654">
        <v>1355</v>
      </c>
      <c r="C654">
        <v>2066</v>
      </c>
      <c r="D654" s="11">
        <v>0.65585672797676675</v>
      </c>
    </row>
    <row r="655" spans="1:4" x14ac:dyDescent="0.25">
      <c r="A655">
        <v>653</v>
      </c>
      <c r="B655">
        <v>1377</v>
      </c>
      <c r="C655">
        <v>2357</v>
      </c>
      <c r="D655" s="11">
        <v>0.58421722528638098</v>
      </c>
    </row>
    <row r="656" spans="1:4" x14ac:dyDescent="0.25">
      <c r="A656">
        <v>654</v>
      </c>
      <c r="B656">
        <v>2257</v>
      </c>
      <c r="C656">
        <v>2729</v>
      </c>
      <c r="D656" s="11">
        <v>0.8270428728471968</v>
      </c>
    </row>
    <row r="657" spans="1:4" x14ac:dyDescent="0.25">
      <c r="A657">
        <v>655</v>
      </c>
      <c r="B657">
        <v>2314</v>
      </c>
      <c r="C657">
        <v>2958</v>
      </c>
      <c r="D657" s="11">
        <v>0.78228532792427319</v>
      </c>
    </row>
  </sheetData>
  <sortState xmlns:xlrd2="http://schemas.microsoft.com/office/spreadsheetml/2017/richdata2" ref="A3:D657">
    <sortCondition ref="C3:C65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9C8E8-8733-4A97-885E-5A85C0BB982C}">
  <dimension ref="A2:P97"/>
  <sheetViews>
    <sheetView topLeftCell="A3" workbookViewId="0">
      <selection activeCell="F10" sqref="F10"/>
    </sheetView>
  </sheetViews>
  <sheetFormatPr defaultRowHeight="15" x14ac:dyDescent="0.25"/>
  <cols>
    <col min="1" max="1" width="37.7109375" customWidth="1"/>
    <col min="2" max="3" width="14" customWidth="1"/>
    <col min="4" max="4" width="17" customWidth="1"/>
    <col min="5" max="6" width="10.140625" customWidth="1"/>
    <col min="7" max="7" width="10" customWidth="1"/>
    <col min="8" max="8" width="17.5703125" style="16" bestFit="1" customWidth="1"/>
    <col min="9" max="9" width="18.85546875" style="16" bestFit="1" customWidth="1"/>
    <col min="10" max="10" width="22.42578125" style="17" bestFit="1" customWidth="1"/>
    <col min="11" max="11" width="12.5703125" style="11" bestFit="1" customWidth="1"/>
    <col min="12" max="12" width="14.85546875" bestFit="1" customWidth="1"/>
    <col min="13" max="13" width="9.28515625" bestFit="1" customWidth="1"/>
    <col min="14" max="14" width="12.140625" bestFit="1" customWidth="1"/>
    <col min="15" max="15" width="12" customWidth="1"/>
    <col min="16" max="16" width="13.28515625" customWidth="1"/>
    <col min="17" max="17" width="12" bestFit="1" customWidth="1"/>
  </cols>
  <sheetData>
    <row r="2" spans="1:16" x14ac:dyDescent="0.25">
      <c r="A2" t="s">
        <v>124</v>
      </c>
      <c r="B2" s="16"/>
      <c r="C2" s="16"/>
      <c r="D2" s="16"/>
      <c r="E2" s="16"/>
      <c r="F2" s="16"/>
      <c r="G2" s="16"/>
      <c r="J2" s="16"/>
      <c r="K2" s="16"/>
      <c r="L2" s="16"/>
      <c r="M2" s="16"/>
      <c r="N2" s="16"/>
      <c r="O2" s="16"/>
      <c r="P2" s="16"/>
    </row>
    <row r="3" spans="1:16" x14ac:dyDescent="0.25">
      <c r="B3" s="16"/>
      <c r="C3" s="16"/>
      <c r="D3" s="16"/>
      <c r="E3" s="16"/>
      <c r="F3" s="16"/>
      <c r="G3" s="16"/>
      <c r="J3" s="16"/>
      <c r="K3" s="16"/>
      <c r="L3" s="16"/>
      <c r="M3" s="16"/>
      <c r="N3" s="16"/>
      <c r="O3" s="16"/>
      <c r="P3" s="16"/>
    </row>
    <row r="4" spans="1:16" x14ac:dyDescent="0.25">
      <c r="A4" s="66"/>
      <c r="B4" s="67" t="s">
        <v>125</v>
      </c>
      <c r="C4" s="67" t="s">
        <v>126</v>
      </c>
      <c r="D4" s="67"/>
      <c r="E4" s="67" t="s">
        <v>127</v>
      </c>
      <c r="F4" s="67" t="s">
        <v>127</v>
      </c>
      <c r="G4" s="67" t="s">
        <v>127</v>
      </c>
      <c r="H4" s="67" t="s">
        <v>127</v>
      </c>
      <c r="I4" s="67" t="s">
        <v>127</v>
      </c>
      <c r="J4" s="67" t="s">
        <v>127</v>
      </c>
      <c r="K4" s="67" t="s">
        <v>127</v>
      </c>
      <c r="L4" s="67" t="s">
        <v>127</v>
      </c>
      <c r="M4" s="67" t="s">
        <v>127</v>
      </c>
      <c r="N4" s="67" t="s">
        <v>127</v>
      </c>
      <c r="O4" s="67"/>
      <c r="P4" s="68" t="s">
        <v>128</v>
      </c>
    </row>
    <row r="5" spans="1:16" x14ac:dyDescent="0.25">
      <c r="A5" s="69"/>
      <c r="B5" s="70"/>
      <c r="C5" s="70"/>
      <c r="D5" s="70"/>
      <c r="E5" s="70">
        <v>1</v>
      </c>
      <c r="F5" s="70">
        <v>2</v>
      </c>
      <c r="G5" s="70">
        <v>3</v>
      </c>
      <c r="H5" s="70">
        <v>4</v>
      </c>
      <c r="I5" s="70">
        <v>5</v>
      </c>
      <c r="J5" s="70">
        <v>6</v>
      </c>
      <c r="K5" s="70">
        <v>7</v>
      </c>
      <c r="L5" s="70">
        <v>8</v>
      </c>
      <c r="M5" s="70">
        <v>9</v>
      </c>
      <c r="N5" s="70">
        <v>10</v>
      </c>
      <c r="O5" s="70"/>
      <c r="P5" s="71"/>
    </row>
    <row r="6" spans="1:16" x14ac:dyDescent="0.25">
      <c r="A6" s="69" t="s">
        <v>42</v>
      </c>
      <c r="B6" s="72">
        <v>0.99199999999999999</v>
      </c>
      <c r="C6" s="72">
        <v>0.68799999999999994</v>
      </c>
      <c r="D6" s="72"/>
      <c r="E6" s="72">
        <v>0.82064857992394502</v>
      </c>
      <c r="F6" s="72">
        <v>0.93795781617967466</v>
      </c>
      <c r="G6" s="72">
        <v>0.97057387057497169</v>
      </c>
      <c r="H6" s="72">
        <v>0.98757401483772256</v>
      </c>
      <c r="I6" s="72">
        <v>0.99095172543255827</v>
      </c>
      <c r="J6" s="72">
        <v>0.99371218596975663</v>
      </c>
      <c r="K6" s="72">
        <v>0.99681597977659875</v>
      </c>
      <c r="L6" s="72">
        <v>0.9977843526877459</v>
      </c>
      <c r="M6" s="72">
        <v>0.99857176532655034</v>
      </c>
      <c r="N6" s="73">
        <v>0.99954915018563428</v>
      </c>
      <c r="O6" s="70"/>
      <c r="P6" s="71">
        <v>1</v>
      </c>
    </row>
    <row r="7" spans="1:16" x14ac:dyDescent="0.25">
      <c r="A7" s="69" t="s">
        <v>129</v>
      </c>
      <c r="B7" s="70" t="s">
        <v>130</v>
      </c>
      <c r="C7" s="70">
        <v>1</v>
      </c>
      <c r="D7" s="70"/>
      <c r="E7" s="70">
        <v>5</v>
      </c>
      <c r="F7" s="70">
        <v>5</v>
      </c>
      <c r="G7" s="70">
        <v>6</v>
      </c>
      <c r="H7" s="70">
        <v>6</v>
      </c>
      <c r="I7" s="70">
        <v>6</v>
      </c>
      <c r="J7" s="70">
        <v>5</v>
      </c>
      <c r="K7" s="70">
        <v>6</v>
      </c>
      <c r="L7" s="70">
        <v>5</v>
      </c>
      <c r="M7" s="70">
        <v>6</v>
      </c>
      <c r="N7" s="70">
        <v>6</v>
      </c>
      <c r="O7" s="70"/>
      <c r="P7" s="71">
        <v>1</v>
      </c>
    </row>
    <row r="8" spans="1:16" x14ac:dyDescent="0.25">
      <c r="A8" s="74" t="s">
        <v>131</v>
      </c>
      <c r="B8" s="75">
        <v>54239</v>
      </c>
      <c r="C8" s="75">
        <v>12</v>
      </c>
      <c r="D8" s="75"/>
      <c r="E8" s="75">
        <v>78</v>
      </c>
      <c r="F8" s="75">
        <v>206</v>
      </c>
      <c r="G8" s="75">
        <v>583</v>
      </c>
      <c r="H8" s="75">
        <v>906</v>
      </c>
      <c r="I8" s="75">
        <v>1939</v>
      </c>
      <c r="J8" s="75">
        <v>1864</v>
      </c>
      <c r="K8" s="75">
        <v>6118</v>
      </c>
      <c r="L8" s="75">
        <v>7801</v>
      </c>
      <c r="M8" s="75">
        <v>14125</v>
      </c>
      <c r="N8" s="75">
        <v>20619</v>
      </c>
      <c r="O8" s="75"/>
      <c r="P8" s="76">
        <v>1051</v>
      </c>
    </row>
    <row r="9" spans="1:16" x14ac:dyDescent="0.25">
      <c r="A9" t="s">
        <v>132</v>
      </c>
      <c r="B9" s="16"/>
      <c r="C9" s="16"/>
      <c r="D9" s="16"/>
      <c r="E9" s="16"/>
      <c r="F9" s="16"/>
      <c r="G9" s="16"/>
      <c r="J9" s="16"/>
      <c r="K9" s="16"/>
      <c r="L9" s="16"/>
      <c r="M9" s="16"/>
      <c r="N9" s="16"/>
      <c r="O9" s="16"/>
      <c r="P9" s="16"/>
    </row>
    <row r="10" spans="1:16" x14ac:dyDescent="0.25">
      <c r="B10" s="16"/>
      <c r="C10" s="16"/>
      <c r="D10" s="16"/>
      <c r="E10" s="16"/>
      <c r="F10" s="16"/>
      <c r="G10" s="16"/>
      <c r="J10" s="16"/>
      <c r="K10" s="16"/>
      <c r="L10" s="16"/>
      <c r="M10" s="16"/>
      <c r="N10" s="16"/>
      <c r="O10" s="16"/>
      <c r="P10" s="16"/>
    </row>
    <row r="12" spans="1:16" ht="29.25" customHeight="1" x14ac:dyDescent="0.25">
      <c r="A12" s="15" t="s">
        <v>26</v>
      </c>
      <c r="B12" s="16"/>
      <c r="C12" s="16"/>
      <c r="D12" s="16"/>
      <c r="F12" s="16"/>
      <c r="G12" s="16"/>
    </row>
    <row r="13" spans="1:16" ht="16.5" x14ac:dyDescent="0.25">
      <c r="A13" s="18" t="s">
        <v>27</v>
      </c>
      <c r="B13" s="19" t="s">
        <v>28</v>
      </c>
      <c r="C13" s="19" t="s">
        <v>29</v>
      </c>
      <c r="D13" s="19" t="s">
        <v>30</v>
      </c>
      <c r="E13" s="18" t="s">
        <v>31</v>
      </c>
      <c r="F13" s="20" t="s">
        <v>32</v>
      </c>
      <c r="G13" s="19" t="s">
        <v>33</v>
      </c>
      <c r="H13" s="19" t="s">
        <v>34</v>
      </c>
      <c r="I13" s="19" t="s">
        <v>35</v>
      </c>
      <c r="J13" s="19" t="s">
        <v>36</v>
      </c>
      <c r="K13" s="19" t="s">
        <v>37</v>
      </c>
      <c r="L13" s="19" t="s">
        <v>38</v>
      </c>
      <c r="M13" s="19" t="s">
        <v>39</v>
      </c>
      <c r="N13" s="21" t="s">
        <v>40</v>
      </c>
      <c r="O13" s="19" t="s">
        <v>41</v>
      </c>
      <c r="P13" s="22" t="s">
        <v>42</v>
      </c>
    </row>
    <row r="14" spans="1:16" x14ac:dyDescent="0.25">
      <c r="A14" s="23" t="s">
        <v>43</v>
      </c>
      <c r="B14" s="24">
        <v>101</v>
      </c>
      <c r="C14" s="24">
        <v>5</v>
      </c>
      <c r="D14" s="25">
        <f t="shared" ref="D14:D22" si="0">C14/B14</f>
        <v>4.9504950495049507E-2</v>
      </c>
      <c r="E14" s="26">
        <f t="shared" ref="E14:E22" si="1">D14*(1-D14)/B14</f>
        <v>4.6588327100526933E-4</v>
      </c>
      <c r="F14" s="27">
        <f t="shared" ref="F14:F22" si="2">B14*B14</f>
        <v>10201</v>
      </c>
      <c r="G14" s="28">
        <f t="shared" ref="G14:G22" si="3">D14*F14</f>
        <v>505</v>
      </c>
      <c r="H14" s="26">
        <f t="shared" ref="H14:H22" si="4">($K$87/($K$87-1))*(D14-$K$90)^2</f>
        <v>0.18244180066403221</v>
      </c>
      <c r="I14" s="26">
        <f t="shared" ref="I14:I22" si="5">H14-E14</f>
        <v>0.18197591739302693</v>
      </c>
      <c r="J14" s="29">
        <f t="shared" ref="J14:J22" si="6">I14*F14</f>
        <v>1856.3363333262678</v>
      </c>
      <c r="K14" s="23">
        <f t="shared" ref="K14:K22" si="7">(($K$87-3)/($K$87-1))*E14/(E14+$K$88)</f>
        <v>7.3145421651164147E-3</v>
      </c>
      <c r="L14" s="23">
        <f t="shared" ref="L14:L22" si="8">20*F14/$F$85</f>
        <v>1.2867284030990995E-3</v>
      </c>
      <c r="M14" s="23">
        <f t="shared" ref="M14:M22" si="9">F14*E14</f>
        <v>4.7524752475247523</v>
      </c>
      <c r="N14" s="23">
        <f t="shared" ref="N14:N22" si="10">(2/($K$87-3))*(K14^2)*($K$91+$K$88)/(E14+$K$88)</f>
        <v>2.0057558231537681E-6</v>
      </c>
      <c r="O14" s="26">
        <f t="shared" ref="O14:O22" si="11">E14*(1-(K14*($K$87-L14)/$K$87))+N14*(D14-$K$90)^2</f>
        <v>4.6283502564936337E-4</v>
      </c>
      <c r="P14" s="30">
        <f t="shared" ref="P14:P22" si="12">($K$88/($K$88+O14))</f>
        <v>0.99245872742229302</v>
      </c>
    </row>
    <row r="15" spans="1:16" x14ac:dyDescent="0.25">
      <c r="A15" s="23" t="s">
        <v>44</v>
      </c>
      <c r="B15" s="24">
        <v>432</v>
      </c>
      <c r="C15" s="24">
        <v>208</v>
      </c>
      <c r="D15" s="25">
        <f t="shared" si="0"/>
        <v>0.48148148148148145</v>
      </c>
      <c r="E15" s="26">
        <f t="shared" si="1"/>
        <v>5.7790987146268363E-4</v>
      </c>
      <c r="F15" s="27">
        <f t="shared" si="2"/>
        <v>186624</v>
      </c>
      <c r="G15" s="28">
        <f t="shared" si="3"/>
        <v>89856</v>
      </c>
      <c r="H15" s="26">
        <f t="shared" si="4"/>
        <v>7.6629642606537306E-5</v>
      </c>
      <c r="I15" s="26">
        <f t="shared" si="5"/>
        <v>-5.0128022885614627E-4</v>
      </c>
      <c r="J15" s="29">
        <f t="shared" si="6"/>
        <v>-93.550921430049442</v>
      </c>
      <c r="K15" s="23">
        <f t="shared" si="7"/>
        <v>9.0568709391400694E-3</v>
      </c>
      <c r="L15" s="23">
        <f t="shared" si="8"/>
        <v>2.3540280511711236E-2</v>
      </c>
      <c r="M15" s="23">
        <f t="shared" si="9"/>
        <v>107.85185185185188</v>
      </c>
      <c r="N15" s="23">
        <f t="shared" si="10"/>
        <v>3.0695036829202111E-6</v>
      </c>
      <c r="O15" s="26">
        <f t="shared" si="11"/>
        <v>5.7267824755576806E-4</v>
      </c>
      <c r="P15" s="30">
        <f t="shared" si="12"/>
        <v>0.9906856505830659</v>
      </c>
    </row>
    <row r="16" spans="1:16" x14ac:dyDescent="0.25">
      <c r="A16" s="23" t="s">
        <v>45</v>
      </c>
      <c r="B16" s="24">
        <v>1019</v>
      </c>
      <c r="C16" s="24">
        <v>568</v>
      </c>
      <c r="D16" s="25">
        <f t="shared" si="0"/>
        <v>0.55740922473012755</v>
      </c>
      <c r="E16" s="26">
        <f t="shared" si="1"/>
        <v>2.4210420109507921E-4</v>
      </c>
      <c r="F16" s="27">
        <f t="shared" si="2"/>
        <v>1038361</v>
      </c>
      <c r="G16" s="28">
        <f t="shared" si="3"/>
        <v>578792</v>
      </c>
      <c r="H16" s="26">
        <f t="shared" si="4"/>
        <v>7.287818701425787E-3</v>
      </c>
      <c r="I16" s="26">
        <f t="shared" si="5"/>
        <v>7.0457145003307081E-3</v>
      </c>
      <c r="J16" s="29">
        <f t="shared" si="6"/>
        <v>7315.9951542778945</v>
      </c>
      <c r="K16" s="23">
        <f t="shared" si="7"/>
        <v>3.8150364119744411E-3</v>
      </c>
      <c r="L16" s="23">
        <f t="shared" si="8"/>
        <v>0.13097623677780454</v>
      </c>
      <c r="M16" s="23">
        <f t="shared" si="9"/>
        <v>251.39156035328756</v>
      </c>
      <c r="N16" s="23">
        <f t="shared" si="10"/>
        <v>5.4763030205025857E-7</v>
      </c>
      <c r="O16" s="26">
        <f t="shared" si="11"/>
        <v>2.411866447717298E-4</v>
      </c>
      <c r="P16" s="30">
        <f t="shared" si="12"/>
        <v>0.9960559450780847</v>
      </c>
    </row>
    <row r="17" spans="1:16" x14ac:dyDescent="0.25">
      <c r="A17" s="23" t="s">
        <v>46</v>
      </c>
      <c r="B17" s="24">
        <v>131</v>
      </c>
      <c r="C17" s="24">
        <v>66</v>
      </c>
      <c r="D17" s="25">
        <f t="shared" si="0"/>
        <v>0.50381679389312972</v>
      </c>
      <c r="E17" s="26">
        <f t="shared" si="1"/>
        <v>1.9082857411021174E-3</v>
      </c>
      <c r="F17" s="27">
        <f t="shared" si="2"/>
        <v>17161</v>
      </c>
      <c r="G17" s="28">
        <f t="shared" si="3"/>
        <v>8646</v>
      </c>
      <c r="H17" s="26">
        <f t="shared" si="4"/>
        <v>9.7914432515804495E-4</v>
      </c>
      <c r="I17" s="26">
        <f t="shared" si="5"/>
        <v>-9.2914141594407245E-4</v>
      </c>
      <c r="J17" s="29">
        <f t="shared" si="6"/>
        <v>-15.944995839016228</v>
      </c>
      <c r="K17" s="23">
        <f t="shared" si="7"/>
        <v>2.9272865364996112E-2</v>
      </c>
      <c r="L17" s="23">
        <f t="shared" si="8"/>
        <v>2.1646452431706349E-3</v>
      </c>
      <c r="M17" s="23">
        <f t="shared" si="9"/>
        <v>32.748091603053439</v>
      </c>
      <c r="N17" s="23">
        <f t="shared" si="10"/>
        <v>3.1386727372732176E-5</v>
      </c>
      <c r="O17" s="26">
        <f t="shared" si="11"/>
        <v>1.8524570921447019E-3</v>
      </c>
      <c r="P17" s="30">
        <f t="shared" si="12"/>
        <v>0.9704849892430194</v>
      </c>
    </row>
    <row r="18" spans="1:16" x14ac:dyDescent="0.25">
      <c r="A18" s="23" t="s">
        <v>47</v>
      </c>
      <c r="B18" s="24">
        <v>3001</v>
      </c>
      <c r="C18" s="24">
        <v>1394</v>
      </c>
      <c r="D18" s="25">
        <f t="shared" si="0"/>
        <v>0.46451182939020325</v>
      </c>
      <c r="E18" s="26">
        <f t="shared" si="1"/>
        <v>8.2885901281829364E-5</v>
      </c>
      <c r="F18" s="27">
        <f t="shared" si="2"/>
        <v>9006001</v>
      </c>
      <c r="G18" s="28">
        <f t="shared" si="3"/>
        <v>4183394</v>
      </c>
      <c r="H18" s="26">
        <f t="shared" si="4"/>
        <v>7.0046703269036363E-5</v>
      </c>
      <c r="I18" s="26">
        <f t="shared" si="5"/>
        <v>-1.2839198012793001E-5</v>
      </c>
      <c r="J18" s="29">
        <f t="shared" si="6"/>
        <v>-115.62983014241178</v>
      </c>
      <c r="K18" s="23">
        <f t="shared" si="7"/>
        <v>1.3095112526031233E-3</v>
      </c>
      <c r="L18" s="23">
        <f t="shared" si="8"/>
        <v>1.1359942441955586</v>
      </c>
      <c r="M18" s="23">
        <f t="shared" si="9"/>
        <v>746.47050983005659</v>
      </c>
      <c r="N18" s="23">
        <f t="shared" si="10"/>
        <v>6.469053966907457E-8</v>
      </c>
      <c r="O18" s="26">
        <f t="shared" si="11"/>
        <v>8.2779567512547211E-5</v>
      </c>
      <c r="P18" s="30">
        <f t="shared" si="12"/>
        <v>0.99864281422045087</v>
      </c>
    </row>
    <row r="19" spans="1:16" x14ac:dyDescent="0.25">
      <c r="A19" s="23" t="s">
        <v>48</v>
      </c>
      <c r="B19" s="24">
        <v>1817</v>
      </c>
      <c r="C19" s="24">
        <v>839</v>
      </c>
      <c r="D19" s="25">
        <f t="shared" si="0"/>
        <v>0.46175013758943312</v>
      </c>
      <c r="E19" s="26">
        <f t="shared" si="1"/>
        <v>1.367842311643218E-4</v>
      </c>
      <c r="F19" s="27">
        <f t="shared" si="2"/>
        <v>3301489</v>
      </c>
      <c r="G19" s="28">
        <f t="shared" si="3"/>
        <v>1524463</v>
      </c>
      <c r="H19" s="26">
        <f t="shared" si="4"/>
        <v>1.2445802837767931E-4</v>
      </c>
      <c r="I19" s="26">
        <f t="shared" si="5"/>
        <v>-1.2326202786642489E-5</v>
      </c>
      <c r="J19" s="29">
        <f t="shared" si="6"/>
        <v>-40.694822911869522</v>
      </c>
      <c r="K19" s="23">
        <f t="shared" si="7"/>
        <v>2.1591409787498307E-3</v>
      </c>
      <c r="L19" s="23">
        <f t="shared" si="8"/>
        <v>0.41644149287513405</v>
      </c>
      <c r="M19" s="23">
        <f t="shared" si="9"/>
        <v>451.59163456246563</v>
      </c>
      <c r="N19" s="23">
        <f t="shared" si="10"/>
        <v>1.7571170823115474E-7</v>
      </c>
      <c r="O19" s="26">
        <f t="shared" si="11"/>
        <v>1.3649111245999236E-4</v>
      </c>
      <c r="P19" s="30">
        <f t="shared" si="12"/>
        <v>0.99776417275004792</v>
      </c>
    </row>
    <row r="20" spans="1:16" x14ac:dyDescent="0.25">
      <c r="A20" s="23" t="s">
        <v>49</v>
      </c>
      <c r="B20" s="24">
        <v>937</v>
      </c>
      <c r="C20" s="24">
        <v>192</v>
      </c>
      <c r="D20" s="25">
        <f t="shared" si="0"/>
        <v>0.20490928495197439</v>
      </c>
      <c r="E20" s="26">
        <f t="shared" si="1"/>
        <v>1.738756348905496E-4</v>
      </c>
      <c r="F20" s="27">
        <f t="shared" si="2"/>
        <v>877969</v>
      </c>
      <c r="G20" s="28">
        <f t="shared" si="3"/>
        <v>179904</v>
      </c>
      <c r="H20" s="26">
        <f t="shared" si="4"/>
        <v>7.3073620086801766E-2</v>
      </c>
      <c r="I20" s="26">
        <f t="shared" si="5"/>
        <v>7.2899744451911219E-2</v>
      </c>
      <c r="J20" s="29">
        <f t="shared" si="6"/>
        <v>64003.71573670004</v>
      </c>
      <c r="K20" s="23">
        <f t="shared" si="7"/>
        <v>2.7429627236472106E-3</v>
      </c>
      <c r="L20" s="23">
        <f t="shared" si="8"/>
        <v>0.11074479456332842</v>
      </c>
      <c r="M20" s="23">
        <f t="shared" si="9"/>
        <v>152.65741728922094</v>
      </c>
      <c r="N20" s="23">
        <f t="shared" si="10"/>
        <v>2.8340970802009641E-7</v>
      </c>
      <c r="O20" s="26">
        <f t="shared" si="11"/>
        <v>1.7341998364002638E-4</v>
      </c>
      <c r="P20" s="30">
        <f t="shared" si="12"/>
        <v>0.99716096741448246</v>
      </c>
    </row>
    <row r="21" spans="1:16" x14ac:dyDescent="0.25">
      <c r="A21" s="23" t="s">
        <v>50</v>
      </c>
      <c r="B21" s="24">
        <v>26</v>
      </c>
      <c r="C21" s="24">
        <v>18</v>
      </c>
      <c r="D21" s="25">
        <f t="shared" si="0"/>
        <v>0.69230769230769229</v>
      </c>
      <c r="E21" s="26">
        <f t="shared" si="1"/>
        <v>8.1929904415111512E-3</v>
      </c>
      <c r="F21" s="27">
        <f t="shared" si="2"/>
        <v>676</v>
      </c>
      <c r="G21" s="28">
        <f t="shared" si="3"/>
        <v>468</v>
      </c>
      <c r="H21" s="26">
        <f t="shared" si="4"/>
        <v>4.9056940835258474E-2</v>
      </c>
      <c r="I21" s="26">
        <f t="shared" si="5"/>
        <v>4.0863950393747323E-2</v>
      </c>
      <c r="J21" s="29">
        <f t="shared" si="6"/>
        <v>27.624030466173188</v>
      </c>
      <c r="K21" s="23">
        <f t="shared" si="7"/>
        <v>0.11424941795697802</v>
      </c>
      <c r="L21" s="23">
        <f t="shared" si="8"/>
        <v>8.5268934466718087E-5</v>
      </c>
      <c r="M21" s="23">
        <f t="shared" si="9"/>
        <v>5.5384615384615383</v>
      </c>
      <c r="N21" s="23">
        <f t="shared" si="10"/>
        <v>4.3462357019787376E-4</v>
      </c>
      <c r="O21" s="26">
        <f t="shared" si="11"/>
        <v>7.2778880427377037E-3</v>
      </c>
      <c r="P21" s="30">
        <f t="shared" si="12"/>
        <v>0.89326833691095342</v>
      </c>
    </row>
    <row r="22" spans="1:16" x14ac:dyDescent="0.25">
      <c r="A22" s="23" t="s">
        <v>51</v>
      </c>
      <c r="B22" s="24">
        <v>498</v>
      </c>
      <c r="C22" s="24">
        <v>287</v>
      </c>
      <c r="D22" s="25">
        <f t="shared" si="0"/>
        <v>0.57630522088353409</v>
      </c>
      <c r="E22" s="26">
        <f t="shared" si="1"/>
        <v>4.9031629169862465E-4</v>
      </c>
      <c r="F22" s="27">
        <f t="shared" si="2"/>
        <v>248004</v>
      </c>
      <c r="G22" s="28">
        <f t="shared" si="3"/>
        <v>142926</v>
      </c>
      <c r="H22" s="26">
        <f t="shared" si="4"/>
        <v>1.0906820898856457E-2</v>
      </c>
      <c r="I22" s="26">
        <f t="shared" si="5"/>
        <v>1.0416504607157833E-2</v>
      </c>
      <c r="J22" s="29">
        <f t="shared" si="6"/>
        <v>2583.3348085935713</v>
      </c>
      <c r="K22" s="23">
        <f t="shared" si="7"/>
        <v>7.6950864720361015E-3</v>
      </c>
      <c r="L22" s="23">
        <f t="shared" si="8"/>
        <v>3.1282598851307623E-2</v>
      </c>
      <c r="M22" s="23">
        <f t="shared" si="9"/>
        <v>121.60040160642571</v>
      </c>
      <c r="N22" s="23">
        <f t="shared" si="10"/>
        <v>2.2190031777962904E-6</v>
      </c>
      <c r="O22" s="26">
        <f t="shared" si="11"/>
        <v>4.8656914320196153E-4</v>
      </c>
      <c r="P22" s="30">
        <f t="shared" si="12"/>
        <v>0.99207507667408146</v>
      </c>
    </row>
    <row r="23" spans="1:16" x14ac:dyDescent="0.25">
      <c r="A23" s="23" t="s">
        <v>52</v>
      </c>
      <c r="B23" s="31">
        <v>3</v>
      </c>
      <c r="C23" s="31">
        <v>0</v>
      </c>
      <c r="D23" s="25"/>
      <c r="E23" s="26"/>
      <c r="F23" s="27"/>
      <c r="G23" s="28"/>
      <c r="H23" s="26"/>
      <c r="I23" s="26"/>
      <c r="J23" s="29"/>
      <c r="K23" s="23"/>
      <c r="L23" s="23"/>
      <c r="M23" s="23"/>
      <c r="N23" s="23"/>
      <c r="O23" s="26"/>
      <c r="P23" s="30"/>
    </row>
    <row r="24" spans="1:16" x14ac:dyDescent="0.25">
      <c r="A24" s="23" t="s">
        <v>53</v>
      </c>
      <c r="B24" s="24">
        <v>390</v>
      </c>
      <c r="C24" s="24">
        <v>157</v>
      </c>
      <c r="D24" s="25">
        <f t="shared" ref="D24:D42" si="13">C24/B24</f>
        <v>0.40256410256410258</v>
      </c>
      <c r="E24" s="26">
        <f t="shared" ref="E24:E42" si="14">D24*(1-D24)/B24</f>
        <v>6.1668268177143923E-4</v>
      </c>
      <c r="F24" s="27">
        <f t="shared" ref="F24:F40" si="15">B24*B24</f>
        <v>152100</v>
      </c>
      <c r="G24" s="28">
        <f t="shared" ref="G24:G40" si="16">D24*F24</f>
        <v>61230</v>
      </c>
      <c r="H24" s="26">
        <f t="shared" ref="H24:H42" si="17">($K$87/($K$87-1))*(D24-$K$90)^2</f>
        <v>5.0236543138197998E-3</v>
      </c>
      <c r="I24" s="26">
        <f t="shared" ref="I24:I40" si="18">H24-E24</f>
        <v>4.4069716320483607E-3</v>
      </c>
      <c r="J24" s="29">
        <f t="shared" ref="J24:J40" si="19">I24*F24</f>
        <v>670.30038523455562</v>
      </c>
      <c r="K24" s="23">
        <f t="shared" ref="K24:K42" si="20">(($K$87-3)/($K$87-1))*E24/(E24+$K$88)</f>
        <v>9.658419234772465E-3</v>
      </c>
      <c r="L24" s="23">
        <f t="shared" ref="L24:L42" si="21">20*F24/$F$85</f>
        <v>1.918551025501157E-2</v>
      </c>
      <c r="M24" s="23">
        <f t="shared" ref="M24:M40" si="22">F24*E24</f>
        <v>93.797435897435903</v>
      </c>
      <c r="N24" s="23">
        <f t="shared" ref="N24:N42" si="23">(2/($K$87-3))*(K24^2)*($K$91+$K$88)/(E24+$K$88)</f>
        <v>3.4885916716642114E-6</v>
      </c>
      <c r="O24" s="26">
        <f t="shared" ref="O24:O42" si="24">E24*(1-(K24*($K$87-L24)/$K$87))+N24*(D24-$K$90)^2</f>
        <v>6.1074575499737234E-4</v>
      </c>
      <c r="P24" s="30">
        <f t="shared" ref="P24:P42" si="25">($K$88/($K$88+O24))</f>
        <v>0.99007264653557292</v>
      </c>
    </row>
    <row r="25" spans="1:16" x14ac:dyDescent="0.25">
      <c r="A25" s="23" t="s">
        <v>54</v>
      </c>
      <c r="B25" s="24">
        <v>324</v>
      </c>
      <c r="C25" s="24">
        <v>75</v>
      </c>
      <c r="D25" s="25">
        <f t="shared" si="13"/>
        <v>0.23148148148148148</v>
      </c>
      <c r="E25" s="26">
        <f t="shared" si="14"/>
        <v>5.490673000389507E-4</v>
      </c>
      <c r="F25" s="27">
        <f t="shared" si="15"/>
        <v>104976</v>
      </c>
      <c r="G25" s="28">
        <f t="shared" si="16"/>
        <v>24300</v>
      </c>
      <c r="H25" s="26">
        <f t="shared" si="17"/>
        <v>5.9296464414699393E-2</v>
      </c>
      <c r="I25" s="26">
        <f t="shared" si="18"/>
        <v>5.8747397114660441E-2</v>
      </c>
      <c r="J25" s="29">
        <f t="shared" si="19"/>
        <v>6167.0667595085943</v>
      </c>
      <c r="K25" s="23">
        <f t="shared" si="20"/>
        <v>8.6088949615319571E-3</v>
      </c>
      <c r="L25" s="23">
        <f t="shared" si="21"/>
        <v>1.3241407787837571E-2</v>
      </c>
      <c r="M25" s="23">
        <f t="shared" si="22"/>
        <v>57.638888888888886</v>
      </c>
      <c r="N25" s="23">
        <f t="shared" si="23"/>
        <v>2.7746638851046815E-6</v>
      </c>
      <c r="O25" s="26">
        <f t="shared" si="24"/>
        <v>5.4450314477297226E-4</v>
      </c>
      <c r="P25" s="30">
        <f t="shared" si="25"/>
        <v>0.9911398455146192</v>
      </c>
    </row>
    <row r="26" spans="1:16" x14ac:dyDescent="0.25">
      <c r="A26" s="23" t="s">
        <v>55</v>
      </c>
      <c r="B26" s="31">
        <v>4</v>
      </c>
      <c r="C26" s="31">
        <v>0</v>
      </c>
      <c r="D26" s="25"/>
      <c r="E26" s="26"/>
      <c r="F26" s="27"/>
      <c r="G26" s="28"/>
      <c r="H26" s="26"/>
      <c r="I26" s="26"/>
      <c r="J26" s="29"/>
      <c r="K26" s="23"/>
      <c r="L26" s="23"/>
      <c r="M26" s="23"/>
      <c r="N26" s="23"/>
      <c r="O26" s="26"/>
      <c r="P26" s="30"/>
    </row>
    <row r="27" spans="1:16" x14ac:dyDescent="0.25">
      <c r="A27" s="23" t="s">
        <v>56</v>
      </c>
      <c r="B27" s="24">
        <v>3355</v>
      </c>
      <c r="C27" s="24">
        <v>1750</v>
      </c>
      <c r="D27" s="25">
        <f t="shared" si="13"/>
        <v>0.5216095380029806</v>
      </c>
      <c r="E27" s="26">
        <f t="shared" si="14"/>
        <v>7.4376461361340605E-5</v>
      </c>
      <c r="F27" s="27">
        <f t="shared" si="15"/>
        <v>11256025</v>
      </c>
      <c r="G27" s="28">
        <f t="shared" si="16"/>
        <v>5871250</v>
      </c>
      <c r="H27" s="26">
        <f t="shared" si="17"/>
        <v>2.4250749136525548E-3</v>
      </c>
      <c r="I27" s="26">
        <f t="shared" si="18"/>
        <v>2.3506984522912141E-3</v>
      </c>
      <c r="J27" s="29">
        <f t="shared" si="19"/>
        <v>26459.520546451211</v>
      </c>
      <c r="K27" s="23">
        <f t="shared" si="20"/>
        <v>1.1752348909218053E-3</v>
      </c>
      <c r="L27" s="23">
        <f t="shared" si="21"/>
        <v>1.4198065947939948</v>
      </c>
      <c r="M27" s="23">
        <f t="shared" si="22"/>
        <v>837.18330849478389</v>
      </c>
      <c r="N27" s="23">
        <f t="shared" si="23"/>
        <v>5.2111341347909395E-8</v>
      </c>
      <c r="O27" s="26">
        <f t="shared" si="24"/>
        <v>7.4291391827332567E-5</v>
      </c>
      <c r="P27" s="30">
        <f t="shared" si="25"/>
        <v>0.99878180984571552</v>
      </c>
    </row>
    <row r="28" spans="1:16" x14ac:dyDescent="0.25">
      <c r="A28" s="23" t="s">
        <v>57</v>
      </c>
      <c r="B28" s="24">
        <v>1780</v>
      </c>
      <c r="C28" s="24">
        <v>912</v>
      </c>
      <c r="D28" s="25">
        <f t="shared" si="13"/>
        <v>0.51235955056179772</v>
      </c>
      <c r="E28" s="26">
        <f t="shared" si="14"/>
        <v>1.4036361882579235E-4</v>
      </c>
      <c r="F28" s="27">
        <f t="shared" si="15"/>
        <v>3168400</v>
      </c>
      <c r="G28" s="28">
        <f t="shared" si="16"/>
        <v>1623360</v>
      </c>
      <c r="H28" s="26">
        <f t="shared" si="17"/>
        <v>1.5929158743841331E-3</v>
      </c>
      <c r="I28" s="26">
        <f t="shared" si="18"/>
        <v>1.4525522555583407E-3</v>
      </c>
      <c r="J28" s="29">
        <f t="shared" si="19"/>
        <v>4602.2665665110471</v>
      </c>
      <c r="K28" s="23">
        <f t="shared" si="20"/>
        <v>2.215511760814577E-3</v>
      </c>
      <c r="L28" s="23">
        <f t="shared" si="21"/>
        <v>0.39965398219578341</v>
      </c>
      <c r="M28" s="23">
        <f t="shared" si="22"/>
        <v>444.72808988764046</v>
      </c>
      <c r="N28" s="23">
        <f t="shared" si="23"/>
        <v>1.8499558215085913E-7</v>
      </c>
      <c r="O28" s="26">
        <f t="shared" si="24"/>
        <v>1.4005515034227236E-4</v>
      </c>
      <c r="P28" s="30">
        <f t="shared" si="25"/>
        <v>0.99770592505633304</v>
      </c>
    </row>
    <row r="29" spans="1:16" x14ac:dyDescent="0.25">
      <c r="A29" s="23" t="s">
        <v>58</v>
      </c>
      <c r="B29" s="31">
        <v>2</v>
      </c>
      <c r="C29" s="31">
        <v>0</v>
      </c>
      <c r="D29" s="25"/>
      <c r="E29" s="26"/>
      <c r="F29" s="27"/>
      <c r="G29" s="28"/>
      <c r="H29" s="26"/>
      <c r="I29" s="26"/>
      <c r="J29" s="29"/>
      <c r="K29" s="23"/>
      <c r="L29" s="23"/>
      <c r="M29" s="23"/>
      <c r="N29" s="23"/>
      <c r="O29" s="26"/>
      <c r="P29" s="30"/>
    </row>
    <row r="30" spans="1:16" x14ac:dyDescent="0.25">
      <c r="A30" s="23" t="s">
        <v>59</v>
      </c>
      <c r="B30" s="24">
        <v>28</v>
      </c>
      <c r="C30" s="24">
        <v>7</v>
      </c>
      <c r="D30" s="25">
        <f t="shared" si="13"/>
        <v>0.25</v>
      </c>
      <c r="E30" s="26">
        <f t="shared" si="14"/>
        <v>6.6964285714285711E-3</v>
      </c>
      <c r="F30" s="27">
        <f t="shared" si="15"/>
        <v>784</v>
      </c>
      <c r="G30" s="28">
        <f t="shared" si="16"/>
        <v>196</v>
      </c>
      <c r="H30" s="26">
        <f t="shared" si="17"/>
        <v>5.0545175992873337E-2</v>
      </c>
      <c r="I30" s="26">
        <f t="shared" si="18"/>
        <v>4.3848747421444768E-2</v>
      </c>
      <c r="J30" s="29">
        <f t="shared" si="19"/>
        <v>34.377417978412701</v>
      </c>
      <c r="K30" s="23">
        <f t="shared" si="20"/>
        <v>9.544727425593684E-2</v>
      </c>
      <c r="L30" s="23">
        <f t="shared" si="21"/>
        <v>9.8891781985069497E-5</v>
      </c>
      <c r="M30" s="23">
        <f t="shared" si="22"/>
        <v>5.25</v>
      </c>
      <c r="N30" s="23">
        <f t="shared" si="23"/>
        <v>3.1005667487153313E-4</v>
      </c>
      <c r="O30" s="26">
        <f t="shared" si="24"/>
        <v>6.0726658601292522E-3</v>
      </c>
      <c r="P30" s="30">
        <f t="shared" si="25"/>
        <v>0.90934077222915377</v>
      </c>
    </row>
    <row r="31" spans="1:16" x14ac:dyDescent="0.25">
      <c r="A31" s="23" t="s">
        <v>60</v>
      </c>
      <c r="B31" s="24">
        <v>186</v>
      </c>
      <c r="C31" s="24">
        <v>25</v>
      </c>
      <c r="D31" s="25">
        <f t="shared" si="13"/>
        <v>0.13440860215053763</v>
      </c>
      <c r="E31" s="26">
        <f t="shared" si="14"/>
        <v>6.2549962267997915E-4</v>
      </c>
      <c r="F31" s="27">
        <f t="shared" si="15"/>
        <v>34596</v>
      </c>
      <c r="G31" s="28">
        <f t="shared" si="16"/>
        <v>4650</v>
      </c>
      <c r="H31" s="26">
        <f t="shared" si="17"/>
        <v>0.11659495789806976</v>
      </c>
      <c r="I31" s="26">
        <f t="shared" si="18"/>
        <v>0.11596945827538978</v>
      </c>
      <c r="J31" s="29">
        <f t="shared" si="19"/>
        <v>4012.0793784953848</v>
      </c>
      <c r="K31" s="23">
        <f t="shared" si="20"/>
        <v>9.7951055871211851E-3</v>
      </c>
      <c r="L31" s="23">
        <f t="shared" si="21"/>
        <v>4.363852155045235E-3</v>
      </c>
      <c r="M31" s="23">
        <f t="shared" si="22"/>
        <v>21.63978494623656</v>
      </c>
      <c r="N31" s="23">
        <f t="shared" si="23"/>
        <v>3.5875176631793459E-6</v>
      </c>
      <c r="O31" s="26">
        <f t="shared" si="24"/>
        <v>6.1978408234006702E-4</v>
      </c>
      <c r="P31" s="30">
        <f t="shared" si="25"/>
        <v>0.98992721306853726</v>
      </c>
    </row>
    <row r="32" spans="1:16" x14ac:dyDescent="0.25">
      <c r="A32" s="23" t="s">
        <v>61</v>
      </c>
      <c r="B32" s="31">
        <v>1</v>
      </c>
      <c r="C32" s="31">
        <v>0</v>
      </c>
      <c r="D32" s="25"/>
      <c r="E32" s="26"/>
      <c r="F32" s="27"/>
      <c r="G32" s="28"/>
      <c r="H32" s="26"/>
      <c r="I32" s="26"/>
      <c r="J32" s="29"/>
      <c r="K32" s="23"/>
      <c r="L32" s="23"/>
      <c r="M32" s="23"/>
      <c r="N32" s="23"/>
      <c r="O32" s="26"/>
      <c r="P32" s="30"/>
    </row>
    <row r="33" spans="1:16" x14ac:dyDescent="0.25">
      <c r="A33" s="23" t="s">
        <v>62</v>
      </c>
      <c r="B33" s="31">
        <v>12</v>
      </c>
      <c r="C33" s="31">
        <v>0</v>
      </c>
      <c r="D33" s="25"/>
      <c r="E33" s="26"/>
      <c r="F33" s="27"/>
      <c r="G33" s="28"/>
      <c r="H33" s="26"/>
      <c r="I33" s="26"/>
      <c r="J33" s="29"/>
      <c r="K33" s="23"/>
      <c r="L33" s="23"/>
      <c r="M33" s="23"/>
      <c r="N33" s="23"/>
      <c r="O33" s="26"/>
      <c r="P33" s="30"/>
    </row>
    <row r="34" spans="1:16" s="40" customFormat="1" x14ac:dyDescent="0.25">
      <c r="A34" s="32" t="s">
        <v>63</v>
      </c>
      <c r="B34" s="33">
        <v>64</v>
      </c>
      <c r="C34" s="33">
        <v>12</v>
      </c>
      <c r="D34" s="34">
        <f t="shared" si="13"/>
        <v>0.1875</v>
      </c>
      <c r="E34" s="35">
        <f t="shared" si="14"/>
        <v>2.38037109375E-3</v>
      </c>
      <c r="F34" s="36">
        <f t="shared" si="15"/>
        <v>4096</v>
      </c>
      <c r="G34" s="37">
        <f t="shared" si="16"/>
        <v>768</v>
      </c>
      <c r="H34" s="35">
        <f t="shared" si="17"/>
        <v>8.2879595965357836E-2</v>
      </c>
      <c r="I34" s="35">
        <f t="shared" si="18"/>
        <v>8.0499224871607836E-2</v>
      </c>
      <c r="J34" s="38">
        <f t="shared" si="19"/>
        <v>329.72482507410569</v>
      </c>
      <c r="K34" s="32">
        <f t="shared" si="20"/>
        <v>3.6242235302350344E-2</v>
      </c>
      <c r="L34" s="32">
        <f t="shared" si="21"/>
        <v>5.1665910588117941E-4</v>
      </c>
      <c r="M34" s="32">
        <f t="shared" si="22"/>
        <v>9.75</v>
      </c>
      <c r="N34" s="32">
        <f t="shared" si="23"/>
        <v>4.7752266956607E-5</v>
      </c>
      <c r="O34" s="35">
        <f t="shared" si="24"/>
        <v>2.2979889359761468E-3</v>
      </c>
      <c r="P34" s="39">
        <f t="shared" si="25"/>
        <v>0.96364444961849716</v>
      </c>
    </row>
    <row r="35" spans="1:16" x14ac:dyDescent="0.25">
      <c r="A35" s="23" t="s">
        <v>64</v>
      </c>
      <c r="B35" s="24">
        <v>1683</v>
      </c>
      <c r="C35" s="24">
        <v>854</v>
      </c>
      <c r="D35" s="25">
        <f t="shared" si="13"/>
        <v>0.50742721330956631</v>
      </c>
      <c r="E35" s="26">
        <f t="shared" si="14"/>
        <v>1.4851148930627105E-4</v>
      </c>
      <c r="F35" s="27">
        <f t="shared" si="15"/>
        <v>2832489</v>
      </c>
      <c r="G35" s="28">
        <f t="shared" si="16"/>
        <v>1437282.0000000002</v>
      </c>
      <c r="H35" s="26">
        <f t="shared" si="17"/>
        <v>1.2204105913420737E-3</v>
      </c>
      <c r="I35" s="26">
        <f t="shared" si="18"/>
        <v>1.0718991020358026E-3</v>
      </c>
      <c r="J35" s="29">
        <f t="shared" si="19"/>
        <v>3036.1424156262883</v>
      </c>
      <c r="K35" s="23">
        <f t="shared" si="20"/>
        <v>2.3438056645373262E-3</v>
      </c>
      <c r="L35" s="23">
        <f t="shared" si="21"/>
        <v>0.35728301615192287</v>
      </c>
      <c r="M35" s="23">
        <f t="shared" si="22"/>
        <v>420.65715983363037</v>
      </c>
      <c r="N35" s="23">
        <f t="shared" si="23"/>
        <v>2.0701341021622362E-7</v>
      </c>
      <c r="O35" s="26">
        <f t="shared" si="24"/>
        <v>1.4816587614864519E-4</v>
      </c>
      <c r="P35" s="30">
        <f t="shared" si="25"/>
        <v>0.99757339539277179</v>
      </c>
    </row>
    <row r="36" spans="1:16" x14ac:dyDescent="0.25">
      <c r="A36" s="23" t="s">
        <v>65</v>
      </c>
      <c r="B36" s="24">
        <v>3850</v>
      </c>
      <c r="C36" s="24">
        <v>1674</v>
      </c>
      <c r="D36" s="25">
        <f t="shared" si="13"/>
        <v>0.43480519480519481</v>
      </c>
      <c r="E36" s="26">
        <f t="shared" si="14"/>
        <v>6.383107464301595E-5</v>
      </c>
      <c r="F36" s="27">
        <f t="shared" si="15"/>
        <v>14822500</v>
      </c>
      <c r="G36" s="28">
        <f t="shared" si="16"/>
        <v>6444900</v>
      </c>
      <c r="H36" s="26">
        <f t="shared" si="17"/>
        <v>1.470328997105643E-3</v>
      </c>
      <c r="I36" s="26">
        <f t="shared" si="18"/>
        <v>1.4064979224626269E-3</v>
      </c>
      <c r="J36" s="29">
        <f t="shared" si="19"/>
        <v>20847.815455702286</v>
      </c>
      <c r="K36" s="23">
        <f t="shared" si="20"/>
        <v>1.0087799092452874E-3</v>
      </c>
      <c r="L36" s="23">
        <f t="shared" si="21"/>
        <v>1.8696727531552202</v>
      </c>
      <c r="M36" s="23">
        <f t="shared" si="22"/>
        <v>946.13610389610392</v>
      </c>
      <c r="N36" s="23">
        <f t="shared" si="23"/>
        <v>3.8401735425169816E-8</v>
      </c>
      <c r="O36" s="26">
        <f t="shared" si="24"/>
        <v>6.376888843231085E-5</v>
      </c>
      <c r="P36" s="30">
        <f t="shared" si="25"/>
        <v>0.99895417172861567</v>
      </c>
    </row>
    <row r="37" spans="1:16" x14ac:dyDescent="0.25">
      <c r="A37" s="23" t="s">
        <v>66</v>
      </c>
      <c r="B37" s="24">
        <v>278</v>
      </c>
      <c r="C37" s="24">
        <v>194</v>
      </c>
      <c r="D37" s="25">
        <f t="shared" si="13"/>
        <v>0.69784172661870503</v>
      </c>
      <c r="E37" s="26">
        <f t="shared" si="14"/>
        <v>7.5848435686521438E-4</v>
      </c>
      <c r="F37" s="27">
        <f t="shared" si="15"/>
        <v>77284</v>
      </c>
      <c r="G37" s="28">
        <f t="shared" si="16"/>
        <v>53932</v>
      </c>
      <c r="H37" s="26">
        <f t="shared" si="17"/>
        <v>5.15617532198328E-2</v>
      </c>
      <c r="I37" s="26">
        <f t="shared" si="18"/>
        <v>5.0803268862967585E-2</v>
      </c>
      <c r="J37" s="29">
        <f t="shared" si="19"/>
        <v>3926.2798308055867</v>
      </c>
      <c r="K37" s="23">
        <f t="shared" si="20"/>
        <v>1.1851986986959521E-2</v>
      </c>
      <c r="L37" s="23">
        <f t="shared" si="21"/>
        <v>9.7484087741506516E-3</v>
      </c>
      <c r="M37" s="23">
        <f t="shared" si="22"/>
        <v>58.618705035971225</v>
      </c>
      <c r="N37" s="23">
        <f t="shared" si="23"/>
        <v>5.2410777707845127E-6</v>
      </c>
      <c r="O37" s="26">
        <f t="shared" si="24"/>
        <v>7.4976178848605818E-4</v>
      </c>
      <c r="P37" s="30">
        <f t="shared" si="25"/>
        <v>0.98784048950357295</v>
      </c>
    </row>
    <row r="38" spans="1:16" s="40" customFormat="1" x14ac:dyDescent="0.25">
      <c r="A38" s="41" t="s">
        <v>67</v>
      </c>
      <c r="B38" s="42">
        <v>7</v>
      </c>
      <c r="C38" s="42">
        <v>1</v>
      </c>
      <c r="D38" s="43">
        <f t="shared" si="13"/>
        <v>0.14285714285714285</v>
      </c>
      <c r="E38" s="44">
        <f t="shared" si="14"/>
        <v>1.7492711370262391E-2</v>
      </c>
      <c r="F38" s="45">
        <f t="shared" si="15"/>
        <v>49</v>
      </c>
      <c r="G38" s="46">
        <f t="shared" si="16"/>
        <v>7</v>
      </c>
      <c r="H38" s="44">
        <f t="shared" si="17"/>
        <v>0.11084574010154806</v>
      </c>
      <c r="I38" s="44">
        <f t="shared" si="18"/>
        <v>9.3353028731285675E-2</v>
      </c>
      <c r="J38" s="47">
        <f t="shared" si="19"/>
        <v>4.5742984078329982</v>
      </c>
      <c r="K38" s="41">
        <f t="shared" si="20"/>
        <v>0.21499829038606236</v>
      </c>
      <c r="L38" s="41">
        <f t="shared" si="21"/>
        <v>6.1807363740668436E-6</v>
      </c>
      <c r="M38" s="41">
        <f t="shared" si="22"/>
        <v>0.85714285714285721</v>
      </c>
      <c r="N38" s="41">
        <f t="shared" si="23"/>
        <v>1.3565681729826573E-3</v>
      </c>
      <c r="O38" s="44">
        <f t="shared" si="24"/>
        <v>1.3879493374607641E-2</v>
      </c>
      <c r="P38" s="48">
        <f t="shared" si="25"/>
        <v>0.81442109977398347</v>
      </c>
    </row>
    <row r="39" spans="1:16" x14ac:dyDescent="0.25">
      <c r="A39" s="23" t="s">
        <v>68</v>
      </c>
      <c r="B39" s="24">
        <v>69</v>
      </c>
      <c r="C39" s="24">
        <v>8</v>
      </c>
      <c r="D39" s="25">
        <f t="shared" si="13"/>
        <v>0.11594202898550725</v>
      </c>
      <c r="E39" s="26">
        <f t="shared" si="14"/>
        <v>1.4854996362352326E-3</v>
      </c>
      <c r="F39" s="27">
        <f t="shared" si="15"/>
        <v>4761</v>
      </c>
      <c r="G39" s="28">
        <f t="shared" si="16"/>
        <v>552</v>
      </c>
      <c r="H39" s="26">
        <f t="shared" si="17"/>
        <v>0.12966749682595133</v>
      </c>
      <c r="I39" s="26">
        <f t="shared" si="18"/>
        <v>0.1281819971897161</v>
      </c>
      <c r="J39" s="29">
        <f t="shared" si="19"/>
        <v>610.27448862023834</v>
      </c>
      <c r="K39" s="23">
        <f t="shared" si="20"/>
        <v>2.2941782501606379E-2</v>
      </c>
      <c r="L39" s="23">
        <f t="shared" si="21"/>
        <v>6.0054052810065803E-4</v>
      </c>
      <c r="M39" s="23">
        <f t="shared" si="22"/>
        <v>7.0724637681159424</v>
      </c>
      <c r="N39" s="23">
        <f t="shared" si="23"/>
        <v>1.9408977611807392E-5</v>
      </c>
      <c r="O39" s="26">
        <f t="shared" si="24"/>
        <v>1.4538917643760266E-3</v>
      </c>
      <c r="P39" s="30">
        <f t="shared" si="25"/>
        <v>0.97668724714600441</v>
      </c>
    </row>
    <row r="40" spans="1:16" x14ac:dyDescent="0.25">
      <c r="A40" s="23" t="s">
        <v>69</v>
      </c>
      <c r="B40" s="24">
        <v>620</v>
      </c>
      <c r="C40" s="24">
        <v>395</v>
      </c>
      <c r="D40" s="25">
        <f t="shared" si="13"/>
        <v>0.63709677419354838</v>
      </c>
      <c r="E40" s="26">
        <f t="shared" si="14"/>
        <v>3.7291044275116646E-4</v>
      </c>
      <c r="F40" s="27">
        <f t="shared" si="15"/>
        <v>384400</v>
      </c>
      <c r="G40" s="28">
        <f t="shared" si="16"/>
        <v>244900</v>
      </c>
      <c r="H40" s="26">
        <f t="shared" si="17"/>
        <v>2.7482159775059991E-2</v>
      </c>
      <c r="I40" s="26">
        <f t="shared" si="18"/>
        <v>2.7109249332308825E-2</v>
      </c>
      <c r="J40" s="29">
        <f t="shared" si="19"/>
        <v>10420.795443339512</v>
      </c>
      <c r="K40" s="23">
        <f t="shared" si="20"/>
        <v>5.8637161840831894E-3</v>
      </c>
      <c r="L40" s="23">
        <f t="shared" si="21"/>
        <v>4.8487246167169276E-2</v>
      </c>
      <c r="M40" s="23">
        <f t="shared" si="22"/>
        <v>143.34677419354838</v>
      </c>
      <c r="N40" s="23">
        <f t="shared" si="23"/>
        <v>1.2909458133044883E-6</v>
      </c>
      <c r="O40" s="26">
        <f t="shared" si="24"/>
        <v>3.7076053948584617E-4</v>
      </c>
      <c r="P40" s="30">
        <f t="shared" si="25"/>
        <v>0.99394988043712373</v>
      </c>
    </row>
    <row r="41" spans="1:16" x14ac:dyDescent="0.25">
      <c r="A41" s="23" t="s">
        <v>70</v>
      </c>
      <c r="B41" s="24">
        <v>29</v>
      </c>
      <c r="C41" s="24">
        <v>4</v>
      </c>
      <c r="D41" s="25">
        <f t="shared" si="13"/>
        <v>0.13793103448275862</v>
      </c>
      <c r="E41" s="26">
        <f t="shared" si="14"/>
        <v>4.1002091106646437E-3</v>
      </c>
      <c r="F41" s="27">
        <f>B41*B41</f>
        <v>841</v>
      </c>
      <c r="G41" s="28">
        <f>D41*F41</f>
        <v>116</v>
      </c>
      <c r="H41" s="26">
        <f t="shared" si="17"/>
        <v>0.11418028122512636</v>
      </c>
      <c r="I41" s="26">
        <f>H41-E41</f>
        <v>0.11008007211446172</v>
      </c>
      <c r="J41" s="29">
        <f>I41*F41</f>
        <v>92.577340648262307</v>
      </c>
      <c r="K41" s="23">
        <f t="shared" si="20"/>
        <v>6.0776058544087123E-2</v>
      </c>
      <c r="L41" s="23">
        <f t="shared" si="21"/>
        <v>1.0608161817531052E-4</v>
      </c>
      <c r="M41" s="23">
        <f>F41*E41</f>
        <v>3.4482758620689653</v>
      </c>
      <c r="N41" s="23">
        <f t="shared" si="23"/>
        <v>1.3073302892451018E-4</v>
      </c>
      <c r="O41" s="26">
        <f t="shared" si="24"/>
        <v>3.865675611808349E-3</v>
      </c>
      <c r="P41" s="30">
        <f t="shared" si="25"/>
        <v>0.94032281268909312</v>
      </c>
    </row>
    <row r="42" spans="1:16" x14ac:dyDescent="0.25">
      <c r="A42" s="23" t="s">
        <v>71</v>
      </c>
      <c r="B42" s="24">
        <v>7507</v>
      </c>
      <c r="C42" s="24">
        <v>5473</v>
      </c>
      <c r="D42" s="25">
        <f t="shared" si="13"/>
        <v>0.72905288397495671</v>
      </c>
      <c r="E42" s="26">
        <f t="shared" si="14"/>
        <v>2.6313410995438258E-5</v>
      </c>
      <c r="F42" s="27">
        <f>B42*B42</f>
        <v>56355049</v>
      </c>
      <c r="G42" s="28">
        <f>D42*F42</f>
        <v>41085811</v>
      </c>
      <c r="H42" s="26">
        <f t="shared" si="17"/>
        <v>6.68562466706525E-2</v>
      </c>
      <c r="I42" s="26">
        <f>H42-E42</f>
        <v>6.6829933259657068E-2</v>
      </c>
      <c r="J42" s="29">
        <f>I42*F42</f>
        <v>3766204.163514704</v>
      </c>
      <c r="K42" s="23">
        <f t="shared" si="20"/>
        <v>4.1611054416364679E-4</v>
      </c>
      <c r="L42" s="23">
        <f t="shared" si="21"/>
        <v>7.108483698298353</v>
      </c>
      <c r="M42" s="23">
        <f>F42*E42</f>
        <v>1482.8935660050618</v>
      </c>
      <c r="N42" s="23">
        <f t="shared" si="23"/>
        <v>6.5379673577384755E-9</v>
      </c>
      <c r="O42" s="26">
        <f t="shared" si="24"/>
        <v>2.6304280878229418E-5</v>
      </c>
      <c r="P42" s="30">
        <f t="shared" si="25"/>
        <v>0.9995683369350834</v>
      </c>
    </row>
    <row r="43" spans="1:16" x14ac:dyDescent="0.25">
      <c r="A43" s="23" t="s">
        <v>72</v>
      </c>
      <c r="B43" s="31">
        <v>2</v>
      </c>
      <c r="C43" s="31">
        <v>0</v>
      </c>
      <c r="D43" s="25"/>
      <c r="E43" s="26"/>
      <c r="F43" s="27"/>
      <c r="G43" s="28"/>
      <c r="H43" s="26"/>
      <c r="I43" s="26"/>
      <c r="J43" s="29"/>
      <c r="K43" s="23"/>
      <c r="L43" s="23"/>
      <c r="M43" s="23"/>
      <c r="N43" s="23"/>
      <c r="O43" s="26"/>
      <c r="P43" s="30"/>
    </row>
    <row r="44" spans="1:16" x14ac:dyDescent="0.25">
      <c r="A44" s="23" t="s">
        <v>73</v>
      </c>
      <c r="B44" s="24">
        <v>2309</v>
      </c>
      <c r="C44" s="24">
        <v>1508</v>
      </c>
      <c r="D44" s="25">
        <f t="shared" ref="D44:D80" si="26">C44/B44</f>
        <v>0.65309657860545689</v>
      </c>
      <c r="E44" s="26">
        <f t="shared" ref="E44:E80" si="27">D44*(1-D44)/B44</f>
        <v>9.8121021056432725E-5</v>
      </c>
      <c r="F44" s="27">
        <f t="shared" ref="F44:F80" si="28">B44*B44</f>
        <v>5331481</v>
      </c>
      <c r="G44" s="28">
        <f t="shared" ref="G44:G80" si="29">D44*F44</f>
        <v>3481972</v>
      </c>
      <c r="H44" s="26">
        <f t="shared" ref="H44:H80" si="30">($K$87/($K$87-1))*(D44-$K$90)^2</f>
        <v>3.3095629533646392E-2</v>
      </c>
      <c r="I44" s="26">
        <f t="shared" ref="I44:I80" si="31">H44-E44</f>
        <v>3.2997508512589958E-2</v>
      </c>
      <c r="J44" s="29">
        <f t="shared" ref="J44:J80" si="32">I44*F44</f>
        <v>175925.58968221163</v>
      </c>
      <c r="K44" s="23">
        <f t="shared" ref="K44:K80" si="33">(($K$87-3)/($K$87-1))*E44/(E44+$K$88)</f>
        <v>1.5498232217398828E-3</v>
      </c>
      <c r="L44" s="23">
        <f t="shared" ref="L44:L80" si="34">20*F44/$F$85</f>
        <v>0.67249956212951567</v>
      </c>
      <c r="M44" s="23">
        <f t="shared" ref="M44:M80" si="35">F44*E44</f>
        <v>523.130359462971</v>
      </c>
      <c r="N44" s="23">
        <f t="shared" ref="N44:N80" si="36">(2/($K$87-3))*(K44^2)*($K$91+$K$88)/(E44+$K$88)</f>
        <v>9.0589563516310398E-8</v>
      </c>
      <c r="O44" s="26">
        <f t="shared" ref="O44:O80" si="37">E44*(1-(K44*($K$87-L44)/$K$87))+N44*(D44-$K$90)^2</f>
        <v>9.7973721599684254E-5</v>
      </c>
      <c r="P44" s="30">
        <f t="shared" ref="P44:P80" si="38">($K$88/($K$88+O44))</f>
        <v>0.99839410339942691</v>
      </c>
    </row>
    <row r="45" spans="1:16" x14ac:dyDescent="0.25">
      <c r="A45" s="23" t="s">
        <v>74</v>
      </c>
      <c r="B45" s="24">
        <v>1352</v>
      </c>
      <c r="C45" s="24">
        <v>567</v>
      </c>
      <c r="D45" s="25">
        <f t="shared" si="26"/>
        <v>0.41937869822485208</v>
      </c>
      <c r="E45" s="26">
        <f t="shared" si="27"/>
        <v>1.8010370244088796E-4</v>
      </c>
      <c r="F45" s="27">
        <f t="shared" si="28"/>
        <v>1827904</v>
      </c>
      <c r="G45" s="28">
        <f t="shared" si="29"/>
        <v>766584</v>
      </c>
      <c r="H45" s="26">
        <f t="shared" si="30"/>
        <v>2.9063932223035121E-3</v>
      </c>
      <c r="I45" s="26">
        <f t="shared" si="31"/>
        <v>2.7262895198626241E-3</v>
      </c>
      <c r="J45" s="29">
        <f t="shared" si="32"/>
        <v>4983.3955185149698</v>
      </c>
      <c r="K45" s="23">
        <f t="shared" si="33"/>
        <v>2.8409235058771132E-3</v>
      </c>
      <c r="L45" s="23">
        <f t="shared" si="34"/>
        <v>0.23056719879800572</v>
      </c>
      <c r="M45" s="23">
        <f t="shared" si="35"/>
        <v>329.21227810650885</v>
      </c>
      <c r="N45" s="23">
        <f t="shared" si="36"/>
        <v>3.0398329213650204E-7</v>
      </c>
      <c r="O45" s="26">
        <f t="shared" si="37"/>
        <v>1.7959501596396597E-4</v>
      </c>
      <c r="P45" s="30">
        <f t="shared" si="38"/>
        <v>0.99706017407347158</v>
      </c>
    </row>
    <row r="46" spans="1:16" x14ac:dyDescent="0.25">
      <c r="A46" s="23" t="s">
        <v>75</v>
      </c>
      <c r="B46" s="24">
        <v>46</v>
      </c>
      <c r="C46" s="24">
        <v>2</v>
      </c>
      <c r="D46" s="25">
        <f t="shared" si="26"/>
        <v>4.3478260869565216E-2</v>
      </c>
      <c r="E46" s="26">
        <f t="shared" si="27"/>
        <v>9.0408481959398381E-4</v>
      </c>
      <c r="F46" s="27">
        <f t="shared" si="28"/>
        <v>2116</v>
      </c>
      <c r="G46" s="28">
        <f t="shared" si="29"/>
        <v>92</v>
      </c>
      <c r="H46" s="26">
        <f t="shared" si="30"/>
        <v>0.18767375946613879</v>
      </c>
      <c r="I46" s="26">
        <f t="shared" si="31"/>
        <v>0.18676967464654481</v>
      </c>
      <c r="J46" s="29">
        <f t="shared" si="32"/>
        <v>395.20463155208881</v>
      </c>
      <c r="K46" s="23">
        <f t="shared" si="33"/>
        <v>1.4093847193214722E-2</v>
      </c>
      <c r="L46" s="23">
        <f t="shared" si="34"/>
        <v>2.6690690137807024E-4</v>
      </c>
      <c r="M46" s="23">
        <f t="shared" si="35"/>
        <v>1.9130434782608698</v>
      </c>
      <c r="N46" s="23">
        <f t="shared" si="36"/>
        <v>7.3938942170771081E-6</v>
      </c>
      <c r="O46" s="26">
        <f t="shared" si="37"/>
        <v>8.9270570766837446E-4</v>
      </c>
      <c r="P46" s="30">
        <f t="shared" si="38"/>
        <v>0.98555573436104638</v>
      </c>
    </row>
    <row r="47" spans="1:16" x14ac:dyDescent="0.25">
      <c r="A47" s="23" t="s">
        <v>76</v>
      </c>
      <c r="B47" s="31">
        <v>1</v>
      </c>
      <c r="C47" s="31">
        <v>0</v>
      </c>
      <c r="D47" s="25"/>
      <c r="E47" s="26"/>
      <c r="F47" s="27"/>
      <c r="G47" s="28"/>
      <c r="H47" s="26"/>
      <c r="I47" s="26"/>
      <c r="J47" s="29"/>
      <c r="K47" s="23"/>
      <c r="L47" s="23"/>
      <c r="M47" s="23"/>
      <c r="N47" s="23"/>
      <c r="O47" s="26"/>
      <c r="P47" s="30"/>
    </row>
    <row r="48" spans="1:16" x14ac:dyDescent="0.25">
      <c r="A48" s="23" t="s">
        <v>77</v>
      </c>
      <c r="B48" s="24">
        <v>999</v>
      </c>
      <c r="C48" s="24">
        <v>16</v>
      </c>
      <c r="D48" s="25">
        <f t="shared" si="26"/>
        <v>1.6016016016016016E-2</v>
      </c>
      <c r="E48" s="26">
        <f t="shared" si="27"/>
        <v>1.577527852551625E-5</v>
      </c>
      <c r="F48" s="27">
        <f t="shared" si="28"/>
        <v>998001</v>
      </c>
      <c r="G48" s="28">
        <f t="shared" si="29"/>
        <v>15984</v>
      </c>
      <c r="H48" s="26">
        <f t="shared" si="30"/>
        <v>0.21245100070286346</v>
      </c>
      <c r="I48" s="26">
        <f t="shared" si="31"/>
        <v>0.21243522542433796</v>
      </c>
      <c r="J48" s="29">
        <f t="shared" si="32"/>
        <v>212010.56740871471</v>
      </c>
      <c r="K48" s="23">
        <f t="shared" si="33"/>
        <v>2.4950756544250987E-4</v>
      </c>
      <c r="L48" s="23">
        <f t="shared" si="34"/>
        <v>0.12588532820520579</v>
      </c>
      <c r="M48" s="23">
        <f t="shared" si="35"/>
        <v>15.743743743743742</v>
      </c>
      <c r="N48" s="23">
        <f t="shared" si="36"/>
        <v>2.3510824220852699E-9</v>
      </c>
      <c r="O48" s="26">
        <f t="shared" si="37"/>
        <v>1.5771841892585145E-5</v>
      </c>
      <c r="P48" s="30">
        <f t="shared" si="38"/>
        <v>0.99974113344630267</v>
      </c>
    </row>
    <row r="49" spans="1:16" x14ac:dyDescent="0.25">
      <c r="A49" s="23" t="s">
        <v>78</v>
      </c>
      <c r="B49" s="31">
        <v>1</v>
      </c>
      <c r="C49" s="31">
        <v>0</v>
      </c>
      <c r="D49" s="25"/>
      <c r="E49" s="26"/>
      <c r="F49" s="27"/>
      <c r="G49" s="28"/>
      <c r="H49" s="26"/>
      <c r="I49" s="26"/>
      <c r="J49" s="29"/>
      <c r="K49" s="23"/>
      <c r="L49" s="23"/>
      <c r="M49" s="23"/>
      <c r="N49" s="23"/>
      <c r="O49" s="26"/>
      <c r="P49" s="30"/>
    </row>
    <row r="50" spans="1:16" x14ac:dyDescent="0.25">
      <c r="A50" s="23" t="s">
        <v>79</v>
      </c>
      <c r="B50" s="24">
        <v>25</v>
      </c>
      <c r="C50" s="24">
        <v>3</v>
      </c>
      <c r="D50" s="25">
        <f t="shared" si="26"/>
        <v>0.12</v>
      </c>
      <c r="E50" s="26">
        <f t="shared" si="27"/>
        <v>4.2240000000000003E-3</v>
      </c>
      <c r="F50" s="27">
        <f t="shared" si="28"/>
        <v>625</v>
      </c>
      <c r="G50" s="28">
        <f t="shared" si="29"/>
        <v>75</v>
      </c>
      <c r="H50" s="26">
        <f t="shared" si="30"/>
        <v>0.12673531499018653</v>
      </c>
      <c r="I50" s="26">
        <f t="shared" si="31"/>
        <v>0.12251131499018653</v>
      </c>
      <c r="J50" s="29">
        <f t="shared" si="32"/>
        <v>76.569571868866575</v>
      </c>
      <c r="K50" s="23">
        <f t="shared" si="33"/>
        <v>6.2491976072017383E-2</v>
      </c>
      <c r="L50" s="23">
        <f t="shared" si="34"/>
        <v>7.8835923138607697E-5</v>
      </c>
      <c r="M50" s="23">
        <f t="shared" si="35"/>
        <v>2.64</v>
      </c>
      <c r="N50" s="23">
        <f t="shared" si="36"/>
        <v>1.3795663680882513E-4</v>
      </c>
      <c r="O50" s="26">
        <f t="shared" si="37"/>
        <v>3.9772060286104444E-3</v>
      </c>
      <c r="P50" s="30">
        <f t="shared" si="38"/>
        <v>0.93870657167996696</v>
      </c>
    </row>
    <row r="51" spans="1:16" x14ac:dyDescent="0.25">
      <c r="A51" s="23" t="s">
        <v>80</v>
      </c>
      <c r="B51" s="24">
        <v>666</v>
      </c>
      <c r="C51" s="24">
        <v>191</v>
      </c>
      <c r="D51" s="25">
        <f t="shared" si="26"/>
        <v>0.28678678678678676</v>
      </c>
      <c r="E51" s="26">
        <f t="shared" si="27"/>
        <v>3.071173058728181E-4</v>
      </c>
      <c r="F51" s="27">
        <f t="shared" si="28"/>
        <v>443556</v>
      </c>
      <c r="G51" s="28">
        <f t="shared" si="29"/>
        <v>127205.99999999999</v>
      </c>
      <c r="H51" s="26">
        <f t="shared" si="30"/>
        <v>3.5232355268459088E-2</v>
      </c>
      <c r="I51" s="26">
        <f t="shared" si="31"/>
        <v>3.4925237962586272E-2</v>
      </c>
      <c r="J51" s="29">
        <f t="shared" si="32"/>
        <v>15491.298849732917</v>
      </c>
      <c r="K51" s="23">
        <f t="shared" si="33"/>
        <v>4.8343622205851717E-3</v>
      </c>
      <c r="L51" s="23">
        <f t="shared" si="34"/>
        <v>5.5949034757869241E-2</v>
      </c>
      <c r="M51" s="23">
        <f t="shared" si="35"/>
        <v>136.22372372372371</v>
      </c>
      <c r="N51" s="23">
        <f t="shared" si="36"/>
        <v>8.7842969215300767E-7</v>
      </c>
      <c r="O51" s="26">
        <f t="shared" si="37"/>
        <v>3.0566446942074173E-4</v>
      </c>
      <c r="P51" s="30">
        <f t="shared" si="38"/>
        <v>0.99500682274154917</v>
      </c>
    </row>
    <row r="52" spans="1:16" x14ac:dyDescent="0.25">
      <c r="A52" s="23" t="s">
        <v>81</v>
      </c>
      <c r="B52" s="24">
        <v>2878</v>
      </c>
      <c r="C52" s="24">
        <v>386</v>
      </c>
      <c r="D52" s="25">
        <f t="shared" si="26"/>
        <v>0.13412091730368311</v>
      </c>
      <c r="E52" s="26">
        <f t="shared" si="27"/>
        <v>4.0351805714142357E-5</v>
      </c>
      <c r="F52" s="27">
        <f t="shared" si="28"/>
        <v>8282884</v>
      </c>
      <c r="G52" s="28">
        <f t="shared" si="29"/>
        <v>1110908</v>
      </c>
      <c r="H52" s="26">
        <f t="shared" si="30"/>
        <v>0.11679328593008458</v>
      </c>
      <c r="I52" s="26">
        <f t="shared" si="31"/>
        <v>0.11675293412437043</v>
      </c>
      <c r="J52" s="29">
        <f t="shared" si="32"/>
        <v>967051.01001180185</v>
      </c>
      <c r="K52" s="23">
        <f t="shared" si="33"/>
        <v>6.3796155275620478E-4</v>
      </c>
      <c r="L52" s="23">
        <f t="shared" si="34"/>
        <v>1.0447820902240057</v>
      </c>
      <c r="M52" s="23">
        <f t="shared" si="35"/>
        <v>334.22932592077831</v>
      </c>
      <c r="N52" s="23">
        <f t="shared" si="36"/>
        <v>1.5364353113548368E-8</v>
      </c>
      <c r="O52" s="26">
        <f t="shared" si="37"/>
        <v>4.0328305503731664E-5</v>
      </c>
      <c r="P52" s="30">
        <f t="shared" si="38"/>
        <v>0.99933834972962154</v>
      </c>
    </row>
    <row r="53" spans="1:16" x14ac:dyDescent="0.25">
      <c r="A53" s="23" t="s">
        <v>82</v>
      </c>
      <c r="B53" s="24">
        <v>2228</v>
      </c>
      <c r="C53" s="24">
        <v>412</v>
      </c>
      <c r="D53" s="25">
        <f t="shared" si="26"/>
        <v>0.18491921005385997</v>
      </c>
      <c r="E53" s="26">
        <f t="shared" si="27"/>
        <v>6.7649953234702153E-5</v>
      </c>
      <c r="F53" s="27">
        <f t="shared" si="28"/>
        <v>4963984</v>
      </c>
      <c r="G53" s="28">
        <f t="shared" si="29"/>
        <v>917936</v>
      </c>
      <c r="H53" s="26">
        <f t="shared" si="30"/>
        <v>8.4385783164830891E-2</v>
      </c>
      <c r="I53" s="26">
        <f t="shared" si="31"/>
        <v>8.4318133211596188E-2</v>
      </c>
      <c r="J53" s="29">
        <f t="shared" si="32"/>
        <v>418553.8641722321</v>
      </c>
      <c r="K53" s="23">
        <f t="shared" si="33"/>
        <v>1.069066127634392E-3</v>
      </c>
      <c r="L53" s="23">
        <f t="shared" si="34"/>
        <v>0.62614441773644547</v>
      </c>
      <c r="M53" s="23">
        <f t="shared" si="35"/>
        <v>335.81328545780974</v>
      </c>
      <c r="N53" s="23">
        <f t="shared" si="36"/>
        <v>4.3126075847981888E-8</v>
      </c>
      <c r="O53" s="26">
        <f t="shared" si="37"/>
        <v>6.7582013848851161E-5</v>
      </c>
      <c r="P53" s="30">
        <f t="shared" si="38"/>
        <v>0.9988917046742517</v>
      </c>
    </row>
    <row r="54" spans="1:16" x14ac:dyDescent="0.25">
      <c r="A54" s="23" t="s">
        <v>83</v>
      </c>
      <c r="B54" s="24">
        <v>1051</v>
      </c>
      <c r="C54" s="24">
        <v>3</v>
      </c>
      <c r="D54" s="25">
        <f t="shared" si="26"/>
        <v>2.8544243577545195E-3</v>
      </c>
      <c r="E54" s="26">
        <f t="shared" si="27"/>
        <v>2.708160437050787E-6</v>
      </c>
      <c r="F54" s="27">
        <f t="shared" si="28"/>
        <v>1104601</v>
      </c>
      <c r="G54" s="28">
        <f t="shared" si="29"/>
        <v>3153</v>
      </c>
      <c r="H54" s="26">
        <f t="shared" si="30"/>
        <v>0.2248701696889655</v>
      </c>
      <c r="I54" s="26">
        <f t="shared" si="31"/>
        <v>0.22486746152852846</v>
      </c>
      <c r="J54" s="29">
        <f t="shared" si="32"/>
        <v>248388.82287187406</v>
      </c>
      <c r="K54" s="23">
        <f t="shared" si="33"/>
        <v>4.2842442908774436E-5</v>
      </c>
      <c r="L54" s="23">
        <f t="shared" si="34"/>
        <v>0.13933158325572673</v>
      </c>
      <c r="M54" s="23">
        <f t="shared" si="35"/>
        <v>2.9914367269267363</v>
      </c>
      <c r="N54" s="23">
        <f t="shared" si="36"/>
        <v>6.9333324541089936E-11</v>
      </c>
      <c r="O54" s="26">
        <f t="shared" si="37"/>
        <v>2.7080600141033342E-6</v>
      </c>
      <c r="P54" s="30">
        <f t="shared" si="38"/>
        <v>0.99995554250967555</v>
      </c>
    </row>
    <row r="55" spans="1:16" x14ac:dyDescent="0.25">
      <c r="A55" s="23" t="s">
        <v>84</v>
      </c>
      <c r="B55" s="31">
        <v>46</v>
      </c>
      <c r="C55" s="31">
        <v>0</v>
      </c>
      <c r="D55" s="25"/>
      <c r="E55" s="26"/>
      <c r="F55" s="27"/>
      <c r="G55" s="28"/>
      <c r="H55" s="26"/>
      <c r="I55" s="26"/>
      <c r="J55" s="29"/>
      <c r="K55" s="23"/>
      <c r="L55" s="23"/>
      <c r="M55" s="23"/>
      <c r="N55" s="23"/>
      <c r="O55" s="26"/>
      <c r="P55" s="30"/>
    </row>
    <row r="56" spans="1:16" x14ac:dyDescent="0.25">
      <c r="A56" s="23" t="s">
        <v>85</v>
      </c>
      <c r="B56" s="24">
        <v>4334</v>
      </c>
      <c r="C56" s="24">
        <v>325</v>
      </c>
      <c r="D56" s="25">
        <f t="shared" si="26"/>
        <v>7.4988463313336404E-2</v>
      </c>
      <c r="E56" s="26">
        <f t="shared" si="27"/>
        <v>1.6004890097655932E-5</v>
      </c>
      <c r="F56" s="27">
        <f t="shared" si="28"/>
        <v>18783556</v>
      </c>
      <c r="G56" s="28">
        <f t="shared" si="29"/>
        <v>1408550</v>
      </c>
      <c r="H56" s="26">
        <f t="shared" si="30"/>
        <v>0.16113635221276959</v>
      </c>
      <c r="I56" s="26">
        <f t="shared" si="31"/>
        <v>0.16112034732267194</v>
      </c>
      <c r="J56" s="29">
        <f t="shared" si="32"/>
        <v>3026413.0666748583</v>
      </c>
      <c r="K56" s="23">
        <f t="shared" si="33"/>
        <v>2.5313823191663837E-4</v>
      </c>
      <c r="L56" s="23">
        <f t="shared" si="34"/>
        <v>2.3693103633371737</v>
      </c>
      <c r="M56" s="23">
        <f t="shared" si="35"/>
        <v>300.62874942316569</v>
      </c>
      <c r="N56" s="23">
        <f t="shared" si="36"/>
        <v>2.419993866762921E-9</v>
      </c>
      <c r="O56" s="26">
        <f t="shared" si="37"/>
        <v>1.6001393046924649E-5</v>
      </c>
      <c r="P56" s="30">
        <f t="shared" si="38"/>
        <v>0.99973736676450742</v>
      </c>
    </row>
    <row r="57" spans="1:16" x14ac:dyDescent="0.25">
      <c r="A57" s="23" t="s">
        <v>86</v>
      </c>
      <c r="B57" s="24">
        <v>181</v>
      </c>
      <c r="C57" s="24">
        <v>175</v>
      </c>
      <c r="D57" s="25">
        <f t="shared" si="26"/>
        <v>0.96685082872928174</v>
      </c>
      <c r="E57" s="26">
        <f t="shared" si="27"/>
        <v>1.7707350118664555E-4</v>
      </c>
      <c r="F57" s="27">
        <f t="shared" si="28"/>
        <v>32761</v>
      </c>
      <c r="G57" s="28">
        <f t="shared" si="29"/>
        <v>31675</v>
      </c>
      <c r="H57" s="26">
        <f t="shared" si="30"/>
        <v>0.24851795842267554</v>
      </c>
      <c r="I57" s="26">
        <f t="shared" si="31"/>
        <v>0.2483408849214889</v>
      </c>
      <c r="J57" s="29">
        <f t="shared" si="32"/>
        <v>8135.8957309128973</v>
      </c>
      <c r="K57" s="23">
        <f t="shared" si="33"/>
        <v>2.7932642048887775E-3</v>
      </c>
      <c r="L57" s="23">
        <f t="shared" si="34"/>
        <v>4.1323898847102827E-3</v>
      </c>
      <c r="M57" s="23">
        <f t="shared" si="35"/>
        <v>5.8011049723756951</v>
      </c>
      <c r="N57" s="23">
        <f t="shared" si="36"/>
        <v>2.9388417979489278E-7</v>
      </c>
      <c r="O57" s="26">
        <f t="shared" si="37"/>
        <v>1.7665065590405195E-4</v>
      </c>
      <c r="P57" s="30">
        <f t="shared" si="38"/>
        <v>0.99710823150490113</v>
      </c>
    </row>
    <row r="58" spans="1:16" x14ac:dyDescent="0.25">
      <c r="A58" s="23" t="s">
        <v>87</v>
      </c>
      <c r="B58" s="24">
        <v>25</v>
      </c>
      <c r="C58" s="24">
        <v>4</v>
      </c>
      <c r="D58" s="25">
        <f t="shared" si="26"/>
        <v>0.16</v>
      </c>
      <c r="E58" s="26">
        <f t="shared" si="27"/>
        <v>5.3759999999999997E-3</v>
      </c>
      <c r="F58" s="27">
        <f t="shared" si="28"/>
        <v>625</v>
      </c>
      <c r="G58" s="28">
        <f t="shared" si="29"/>
        <v>100</v>
      </c>
      <c r="H58" s="26">
        <f t="shared" si="30"/>
        <v>9.9626740753251022E-2</v>
      </c>
      <c r="I58" s="26">
        <f t="shared" si="31"/>
        <v>9.4250740753251017E-2</v>
      </c>
      <c r="J58" s="29">
        <f t="shared" si="32"/>
        <v>58.906712970781882</v>
      </c>
      <c r="K58" s="23">
        <f t="shared" si="33"/>
        <v>7.81529964663637E-2</v>
      </c>
      <c r="L58" s="23">
        <f t="shared" si="34"/>
        <v>7.8835923138607697E-5</v>
      </c>
      <c r="M58" s="23">
        <f t="shared" si="35"/>
        <v>3.36</v>
      </c>
      <c r="N58" s="23">
        <f t="shared" si="36"/>
        <v>2.1201733747619925E-4</v>
      </c>
      <c r="O58" s="26">
        <f t="shared" si="37"/>
        <v>4.9765954895741446E-3</v>
      </c>
      <c r="P58" s="30">
        <f t="shared" si="38"/>
        <v>0.92446812764810882</v>
      </c>
    </row>
    <row r="59" spans="1:16" x14ac:dyDescent="0.25">
      <c r="A59" s="23" t="s">
        <v>88</v>
      </c>
      <c r="B59" s="24">
        <v>1407</v>
      </c>
      <c r="C59" s="24">
        <v>317</v>
      </c>
      <c r="D59" s="25">
        <f t="shared" si="26"/>
        <v>0.22530206112295664</v>
      </c>
      <c r="E59" s="26">
        <f t="shared" si="27"/>
        <v>1.2405191355842514E-4</v>
      </c>
      <c r="F59" s="27">
        <f t="shared" si="28"/>
        <v>1979649</v>
      </c>
      <c r="G59" s="28">
        <f t="shared" si="29"/>
        <v>446019</v>
      </c>
      <c r="H59" s="26">
        <f t="shared" si="30"/>
        <v>6.2372064302149068E-2</v>
      </c>
      <c r="I59" s="26">
        <f t="shared" si="31"/>
        <v>6.2248012388590644E-2</v>
      </c>
      <c r="J59" s="29">
        <f t="shared" si="32"/>
        <v>123229.21547706108</v>
      </c>
      <c r="K59" s="23">
        <f t="shared" si="33"/>
        <v>1.9585696564600238E-3</v>
      </c>
      <c r="L59" s="23">
        <f t="shared" si="34"/>
        <v>0.24970793024867455</v>
      </c>
      <c r="M59" s="23">
        <f t="shared" si="35"/>
        <v>245.57924662402277</v>
      </c>
      <c r="N59" s="23">
        <f t="shared" si="36"/>
        <v>1.4461299880547083E-7</v>
      </c>
      <c r="O59" s="26">
        <f t="shared" si="37"/>
        <v>1.2381889138283285E-4</v>
      </c>
      <c r="P59" s="30">
        <f t="shared" si="38"/>
        <v>0.99797133216618084</v>
      </c>
    </row>
    <row r="60" spans="1:16" x14ac:dyDescent="0.25">
      <c r="A60" s="23" t="s">
        <v>89</v>
      </c>
      <c r="B60" s="24">
        <v>30</v>
      </c>
      <c r="C60" s="24">
        <v>6</v>
      </c>
      <c r="D60" s="25">
        <f t="shared" si="26"/>
        <v>0.2</v>
      </c>
      <c r="E60" s="26">
        <f t="shared" si="27"/>
        <v>5.333333333333334E-3</v>
      </c>
      <c r="F60" s="27">
        <f t="shared" si="28"/>
        <v>900</v>
      </c>
      <c r="G60" s="28">
        <f t="shared" si="29"/>
        <v>180</v>
      </c>
      <c r="H60" s="26">
        <f t="shared" si="30"/>
        <v>7.5776348334497298E-2</v>
      </c>
      <c r="I60" s="26">
        <f t="shared" si="31"/>
        <v>7.0443015001163969E-2</v>
      </c>
      <c r="J60" s="29">
        <f t="shared" si="32"/>
        <v>63.398713501047574</v>
      </c>
      <c r="K60" s="23">
        <f t="shared" si="33"/>
        <v>7.7582672071871098E-2</v>
      </c>
      <c r="L60" s="23">
        <f t="shared" si="34"/>
        <v>1.1352372931959509E-4</v>
      </c>
      <c r="M60" s="23">
        <f t="shared" si="35"/>
        <v>4.8000000000000007</v>
      </c>
      <c r="N60" s="23">
        <f t="shared" si="36"/>
        <v>2.0906879035473627E-4</v>
      </c>
      <c r="O60" s="26">
        <f t="shared" si="37"/>
        <v>4.9351194893334383E-3</v>
      </c>
      <c r="P60" s="30">
        <f t="shared" si="38"/>
        <v>0.92505044562015382</v>
      </c>
    </row>
    <row r="61" spans="1:16" x14ac:dyDescent="0.25">
      <c r="A61" s="23" t="s">
        <v>90</v>
      </c>
      <c r="B61" s="31">
        <v>1</v>
      </c>
      <c r="C61" s="31">
        <v>0</v>
      </c>
      <c r="D61" s="25"/>
      <c r="E61" s="26"/>
      <c r="F61" s="27"/>
      <c r="G61" s="28"/>
      <c r="H61" s="26"/>
      <c r="I61" s="26"/>
      <c r="J61" s="29"/>
      <c r="K61" s="23"/>
      <c r="L61" s="23"/>
      <c r="M61" s="23"/>
      <c r="N61" s="23"/>
      <c r="O61" s="26"/>
      <c r="P61" s="30"/>
    </row>
    <row r="62" spans="1:16" x14ac:dyDescent="0.25">
      <c r="A62" s="23" t="s">
        <v>91</v>
      </c>
      <c r="B62" s="24">
        <v>1121</v>
      </c>
      <c r="C62" s="24">
        <v>198</v>
      </c>
      <c r="D62" s="25">
        <f t="shared" si="26"/>
        <v>0.17662801070472792</v>
      </c>
      <c r="E62" s="26">
        <f t="shared" si="27"/>
        <v>1.2973287826870513E-4</v>
      </c>
      <c r="F62" s="27">
        <f t="shared" si="28"/>
        <v>1256641</v>
      </c>
      <c r="G62" s="28">
        <f t="shared" si="29"/>
        <v>221958</v>
      </c>
      <c r="H62" s="26">
        <f t="shared" si="30"/>
        <v>8.9316430559452681E-2</v>
      </c>
      <c r="I62" s="26">
        <f t="shared" si="31"/>
        <v>8.918669768118398E-2</v>
      </c>
      <c r="J62" s="29">
        <f t="shared" si="32"/>
        <v>112075.66096078072</v>
      </c>
      <c r="K62" s="23">
        <f t="shared" si="33"/>
        <v>2.0480718402887212E-3</v>
      </c>
      <c r="L62" s="23">
        <f t="shared" si="34"/>
        <v>0.15850952526211698</v>
      </c>
      <c r="M62" s="23">
        <f t="shared" si="35"/>
        <v>163.02765388046387</v>
      </c>
      <c r="N62" s="23">
        <f t="shared" si="36"/>
        <v>1.5811724545894103E-7</v>
      </c>
      <c r="O62" s="26">
        <f t="shared" si="37"/>
        <v>1.2948179837247848E-4</v>
      </c>
      <c r="P62" s="30">
        <f t="shared" si="38"/>
        <v>0.99787874703769064</v>
      </c>
    </row>
    <row r="63" spans="1:16" x14ac:dyDescent="0.25">
      <c r="A63" s="23" t="s">
        <v>92</v>
      </c>
      <c r="B63" s="24">
        <v>946</v>
      </c>
      <c r="C63" s="24">
        <v>361</v>
      </c>
      <c r="D63" s="25">
        <f t="shared" si="26"/>
        <v>0.38160676532769555</v>
      </c>
      <c r="E63" s="26">
        <f t="shared" si="27"/>
        <v>2.4945353275246157E-4</v>
      </c>
      <c r="F63" s="27">
        <f t="shared" si="28"/>
        <v>894916</v>
      </c>
      <c r="G63" s="28">
        <f t="shared" si="29"/>
        <v>341506</v>
      </c>
      <c r="H63" s="26">
        <f t="shared" si="30"/>
        <v>8.4685531921678305E-3</v>
      </c>
      <c r="I63" s="26">
        <f t="shared" si="31"/>
        <v>8.2190996594153683E-3</v>
      </c>
      <c r="J63" s="29">
        <f t="shared" si="32"/>
        <v>7355.4037908053642</v>
      </c>
      <c r="K63" s="23">
        <f t="shared" si="33"/>
        <v>3.9303735667354667E-3</v>
      </c>
      <c r="L63" s="23">
        <f t="shared" si="34"/>
        <v>0.1128824463864164</v>
      </c>
      <c r="M63" s="23">
        <f t="shared" si="35"/>
        <v>223.23995771670189</v>
      </c>
      <c r="N63" s="23">
        <f t="shared" si="36"/>
        <v>5.8117318325624458E-7</v>
      </c>
      <c r="O63" s="26">
        <f t="shared" si="37"/>
        <v>2.4847989733076548E-4</v>
      </c>
      <c r="P63" s="30">
        <f t="shared" si="38"/>
        <v>0.99593716519588038</v>
      </c>
    </row>
    <row r="64" spans="1:16" x14ac:dyDescent="0.25">
      <c r="A64" s="23" t="s">
        <v>93</v>
      </c>
      <c r="B64" s="24">
        <v>1676</v>
      </c>
      <c r="C64" s="24">
        <v>732</v>
      </c>
      <c r="D64" s="25">
        <f t="shared" si="26"/>
        <v>0.43675417661097854</v>
      </c>
      <c r="E64" s="26">
        <f t="shared" si="27"/>
        <v>1.4677802256792642E-4</v>
      </c>
      <c r="F64" s="27">
        <f t="shared" si="28"/>
        <v>2808976</v>
      </c>
      <c r="G64" s="28">
        <f t="shared" si="29"/>
        <v>1226832</v>
      </c>
      <c r="H64" s="26">
        <f t="shared" si="30"/>
        <v>1.3233770171313377E-3</v>
      </c>
      <c r="I64" s="26">
        <f t="shared" si="31"/>
        <v>1.1765989945634113E-3</v>
      </c>
      <c r="J64" s="29">
        <f t="shared" si="32"/>
        <v>3305.0383373527529</v>
      </c>
      <c r="K64" s="23">
        <f t="shared" si="33"/>
        <v>2.3165138891175626E-3</v>
      </c>
      <c r="L64" s="23">
        <f t="shared" si="34"/>
        <v>0.3543171456547099</v>
      </c>
      <c r="M64" s="23">
        <f t="shared" si="35"/>
        <v>412.29594272076366</v>
      </c>
      <c r="N64" s="23">
        <f t="shared" si="36"/>
        <v>2.0222620285546589E-7</v>
      </c>
      <c r="O64" s="26">
        <f t="shared" si="37"/>
        <v>1.4644042337815251E-4</v>
      </c>
      <c r="P64" s="30">
        <f t="shared" si="38"/>
        <v>0.9976015864284774</v>
      </c>
    </row>
    <row r="65" spans="1:16" s="40" customFormat="1" x14ac:dyDescent="0.25">
      <c r="A65" s="41" t="s">
        <v>94</v>
      </c>
      <c r="B65" s="42">
        <v>12</v>
      </c>
      <c r="C65" s="42">
        <v>5</v>
      </c>
      <c r="D65" s="43">
        <f t="shared" si="26"/>
        <v>0.41666666666666669</v>
      </c>
      <c r="E65" s="44">
        <f t="shared" si="27"/>
        <v>2.0254629629629626E-2</v>
      </c>
      <c r="F65" s="45">
        <f t="shared" si="28"/>
        <v>144</v>
      </c>
      <c r="G65" s="46">
        <f t="shared" si="29"/>
        <v>60</v>
      </c>
      <c r="H65" s="44">
        <f t="shared" si="30"/>
        <v>3.2089449551369084E-3</v>
      </c>
      <c r="I65" s="44">
        <f t="shared" si="31"/>
        <v>-1.7045684674492717E-2</v>
      </c>
      <c r="J65" s="47">
        <f t="shared" si="32"/>
        <v>-2.4545785931269513</v>
      </c>
      <c r="K65" s="41">
        <f t="shared" si="33"/>
        <v>0.240473152490564</v>
      </c>
      <c r="L65" s="41">
        <f t="shared" si="34"/>
        <v>1.8163796691135215E-5</v>
      </c>
      <c r="M65" s="41">
        <f t="shared" si="35"/>
        <v>2.9166666666666661</v>
      </c>
      <c r="N65" s="41">
        <f t="shared" si="36"/>
        <v>1.6393406902853345E-3</v>
      </c>
      <c r="O65" s="44">
        <f t="shared" si="37"/>
        <v>1.5389103185463601E-2</v>
      </c>
      <c r="P65" s="48">
        <f t="shared" si="38"/>
        <v>0.79830759713020794</v>
      </c>
    </row>
    <row r="66" spans="1:16" x14ac:dyDescent="0.25">
      <c r="A66" s="23" t="s">
        <v>95</v>
      </c>
      <c r="B66" s="24">
        <v>86</v>
      </c>
      <c r="C66" s="24">
        <v>5</v>
      </c>
      <c r="D66" s="25">
        <f t="shared" si="26"/>
        <v>5.8139534883720929E-2</v>
      </c>
      <c r="E66" s="26">
        <f t="shared" si="27"/>
        <v>6.3673638799099453E-4</v>
      </c>
      <c r="F66" s="27">
        <f t="shared" si="28"/>
        <v>7396</v>
      </c>
      <c r="G66" s="28">
        <f t="shared" si="29"/>
        <v>430</v>
      </c>
      <c r="H66" s="26">
        <f t="shared" si="30"/>
        <v>0.17507474211716861</v>
      </c>
      <c r="I66" s="26">
        <f t="shared" si="31"/>
        <v>0.17443800572917761</v>
      </c>
      <c r="J66" s="29">
        <f t="shared" si="32"/>
        <v>1290.1434903729976</v>
      </c>
      <c r="K66" s="23">
        <f t="shared" si="33"/>
        <v>9.9692489822054472E-3</v>
      </c>
      <c r="L66" s="23">
        <f t="shared" si="34"/>
        <v>9.3291278005302807E-4</v>
      </c>
      <c r="M66" s="23">
        <f t="shared" si="35"/>
        <v>4.7093023255813957</v>
      </c>
      <c r="N66" s="23">
        <f t="shared" si="36"/>
        <v>3.7155353099683712E-6</v>
      </c>
      <c r="O66" s="26">
        <f t="shared" si="37"/>
        <v>6.310275905311273E-4</v>
      </c>
      <c r="P66" s="30">
        <f t="shared" si="38"/>
        <v>0.98974635621063534</v>
      </c>
    </row>
    <row r="67" spans="1:16" x14ac:dyDescent="0.25">
      <c r="A67" s="23" t="s">
        <v>96</v>
      </c>
      <c r="B67" s="24">
        <v>97</v>
      </c>
      <c r="C67" s="24">
        <v>44</v>
      </c>
      <c r="D67" s="25">
        <f t="shared" si="26"/>
        <v>0.45360824742268041</v>
      </c>
      <c r="E67" s="26">
        <f t="shared" si="27"/>
        <v>2.5551320133278843E-3</v>
      </c>
      <c r="F67" s="27">
        <f t="shared" si="28"/>
        <v>9409</v>
      </c>
      <c r="G67" s="28">
        <f t="shared" si="29"/>
        <v>4268</v>
      </c>
      <c r="H67" s="26">
        <f t="shared" si="30"/>
        <v>3.7526081531083255E-4</v>
      </c>
      <c r="I67" s="26">
        <f t="shared" si="31"/>
        <v>-2.1798711980170519E-3</v>
      </c>
      <c r="J67" s="29">
        <f t="shared" si="32"/>
        <v>-20.510408102142442</v>
      </c>
      <c r="K67" s="23">
        <f t="shared" si="33"/>
        <v>3.8795925795847667E-2</v>
      </c>
      <c r="L67" s="23">
        <f t="shared" si="34"/>
        <v>1.1868275212978557E-3</v>
      </c>
      <c r="M67" s="23">
        <f t="shared" si="35"/>
        <v>24.041237113402062</v>
      </c>
      <c r="N67" s="23">
        <f t="shared" si="36"/>
        <v>5.456808978996455E-5</v>
      </c>
      <c r="O67" s="26">
        <f t="shared" si="37"/>
        <v>2.4560255138099726E-3</v>
      </c>
      <c r="P67" s="30">
        <f t="shared" si="38"/>
        <v>0.96124112326105104</v>
      </c>
    </row>
    <row r="68" spans="1:16" x14ac:dyDescent="0.25">
      <c r="A68" t="s">
        <v>97</v>
      </c>
      <c r="B68" s="24">
        <v>2084</v>
      </c>
      <c r="C68" s="24">
        <v>490</v>
      </c>
      <c r="D68" s="25">
        <f t="shared" si="26"/>
        <v>0.23512476007677544</v>
      </c>
      <c r="E68" s="26">
        <f t="shared" si="27"/>
        <v>8.6296116734939642E-5</v>
      </c>
      <c r="F68" s="27">
        <f t="shared" si="28"/>
        <v>4343056</v>
      </c>
      <c r="G68" s="28">
        <f t="shared" si="29"/>
        <v>1021160</v>
      </c>
      <c r="H68" s="26">
        <f t="shared" si="30"/>
        <v>5.7519581797759872E-2</v>
      </c>
      <c r="I68" s="26">
        <f t="shared" si="31"/>
        <v>5.7433285681024931E-2</v>
      </c>
      <c r="J68" s="29">
        <f t="shared" si="32"/>
        <v>249435.97597668943</v>
      </c>
      <c r="K68" s="23">
        <f t="shared" si="33"/>
        <v>1.3633128947518431E-3</v>
      </c>
      <c r="L68" s="23">
        <f t="shared" si="34"/>
        <v>0.54782212640427042</v>
      </c>
      <c r="M68" s="23">
        <f t="shared" si="35"/>
        <v>374.78886756238001</v>
      </c>
      <c r="N68" s="23">
        <f t="shared" si="36"/>
        <v>7.0111475767603889E-8</v>
      </c>
      <c r="O68" s="26">
        <f t="shared" si="37"/>
        <v>8.6183579796997331E-5</v>
      </c>
      <c r="P68" s="30">
        <f t="shared" si="38"/>
        <v>0.99858708368567262</v>
      </c>
    </row>
    <row r="69" spans="1:16" x14ac:dyDescent="0.25">
      <c r="A69" t="s">
        <v>98</v>
      </c>
      <c r="B69" s="24">
        <v>140</v>
      </c>
      <c r="C69" s="24">
        <v>127</v>
      </c>
      <c r="D69" s="25">
        <f t="shared" si="26"/>
        <v>0.90714285714285714</v>
      </c>
      <c r="E69" s="26">
        <f t="shared" si="27"/>
        <v>6.0167638483965015E-4</v>
      </c>
      <c r="F69" s="27">
        <f t="shared" si="28"/>
        <v>19600</v>
      </c>
      <c r="G69" s="28">
        <f t="shared" si="29"/>
        <v>17780</v>
      </c>
      <c r="H69" s="26">
        <f t="shared" si="30"/>
        <v>0.19207833950295841</v>
      </c>
      <c r="I69" s="26">
        <f t="shared" si="31"/>
        <v>0.19147666311811876</v>
      </c>
      <c r="J69" s="29">
        <f t="shared" si="32"/>
        <v>3752.9425971151277</v>
      </c>
      <c r="K69" s="23">
        <f t="shared" si="33"/>
        <v>9.425691080392401E-3</v>
      </c>
      <c r="L69" s="23">
        <f t="shared" si="34"/>
        <v>2.4722945496267372E-3</v>
      </c>
      <c r="M69" s="23">
        <f t="shared" si="35"/>
        <v>11.792857142857143</v>
      </c>
      <c r="N69" s="23">
        <f t="shared" si="36"/>
        <v>3.3233063256998906E-6</v>
      </c>
      <c r="O69" s="26">
        <f t="shared" si="37"/>
        <v>5.9663235579782462E-4</v>
      </c>
      <c r="P69" s="30">
        <f t="shared" si="38"/>
        <v>0.99029982719573828</v>
      </c>
    </row>
    <row r="70" spans="1:16" x14ac:dyDescent="0.25">
      <c r="A70" t="s">
        <v>99</v>
      </c>
      <c r="B70" s="24">
        <v>223</v>
      </c>
      <c r="C70" s="24">
        <v>49</v>
      </c>
      <c r="D70" s="25">
        <f t="shared" si="26"/>
        <v>0.21973094170403587</v>
      </c>
      <c r="E70" s="26">
        <f t="shared" si="27"/>
        <v>7.6883073973943266E-4</v>
      </c>
      <c r="F70" s="27">
        <f t="shared" si="28"/>
        <v>49729</v>
      </c>
      <c r="G70" s="28">
        <f t="shared" si="29"/>
        <v>10927</v>
      </c>
      <c r="H70" s="26">
        <f t="shared" si="30"/>
        <v>6.5211556642888191E-2</v>
      </c>
      <c r="I70" s="26">
        <f t="shared" si="31"/>
        <v>6.4442725903148756E-2</v>
      </c>
      <c r="J70" s="29">
        <f t="shared" si="32"/>
        <v>3204.6723164376845</v>
      </c>
      <c r="K70" s="23">
        <f t="shared" si="33"/>
        <v>1.20116431245467E-2</v>
      </c>
      <c r="L70" s="23">
        <f t="shared" si="34"/>
        <v>6.2726905948157158E-3</v>
      </c>
      <c r="M70" s="23">
        <f t="shared" si="35"/>
        <v>38.233183856502244</v>
      </c>
      <c r="N70" s="23">
        <f t="shared" si="36"/>
        <v>5.3823291961913284E-6</v>
      </c>
      <c r="O70" s="26">
        <f t="shared" si="37"/>
        <v>7.5994157608099083E-4</v>
      </c>
      <c r="P70" s="30">
        <f t="shared" si="38"/>
        <v>0.98767742980508832</v>
      </c>
    </row>
    <row r="71" spans="1:16" x14ac:dyDescent="0.25">
      <c r="A71" t="s">
        <v>100</v>
      </c>
      <c r="B71" s="31">
        <v>2</v>
      </c>
      <c r="C71" s="31">
        <v>0</v>
      </c>
      <c r="D71" s="25"/>
      <c r="E71" s="26"/>
      <c r="F71" s="27"/>
      <c r="G71" s="28"/>
      <c r="H71" s="26"/>
      <c r="I71" s="26"/>
      <c r="J71" s="29"/>
      <c r="K71" s="23"/>
      <c r="L71" s="23"/>
      <c r="M71" s="23"/>
      <c r="N71" s="23"/>
      <c r="O71" s="26"/>
      <c r="P71" s="30"/>
    </row>
    <row r="72" spans="1:16" x14ac:dyDescent="0.25">
      <c r="A72" t="s">
        <v>101</v>
      </c>
      <c r="B72" s="24">
        <v>20</v>
      </c>
      <c r="C72" s="24">
        <v>1</v>
      </c>
      <c r="D72" s="25">
        <f t="shared" si="26"/>
        <v>0.05</v>
      </c>
      <c r="E72" s="26">
        <f t="shared" si="27"/>
        <v>2.3749999999999999E-3</v>
      </c>
      <c r="F72" s="27">
        <f t="shared" si="28"/>
        <v>400</v>
      </c>
      <c r="G72" s="28">
        <f t="shared" si="29"/>
        <v>20</v>
      </c>
      <c r="H72" s="26">
        <f t="shared" si="30"/>
        <v>0.18201531990482372</v>
      </c>
      <c r="I72" s="26">
        <f t="shared" si="31"/>
        <v>0.17964031990482374</v>
      </c>
      <c r="J72" s="29">
        <f t="shared" si="32"/>
        <v>71.856127961929488</v>
      </c>
      <c r="K72" s="23">
        <f t="shared" si="33"/>
        <v>3.6163526906742779E-2</v>
      </c>
      <c r="L72" s="23">
        <f t="shared" si="34"/>
        <v>5.0454990808708924E-5</v>
      </c>
      <c r="M72" s="23">
        <f t="shared" si="35"/>
        <v>0.95</v>
      </c>
      <c r="N72" s="23">
        <f t="shared" si="36"/>
        <v>4.7549117168199305E-5</v>
      </c>
      <c r="O72" s="26">
        <f t="shared" si="37"/>
        <v>2.2976118211141313E-3</v>
      </c>
      <c r="P72" s="30">
        <f t="shared" si="38"/>
        <v>0.96365019893018822</v>
      </c>
    </row>
    <row r="73" spans="1:16" x14ac:dyDescent="0.25">
      <c r="A73" t="s">
        <v>102</v>
      </c>
      <c r="B73" s="24">
        <v>155</v>
      </c>
      <c r="C73" s="24">
        <v>14</v>
      </c>
      <c r="D73" s="25">
        <f t="shared" si="26"/>
        <v>9.0322580645161285E-2</v>
      </c>
      <c r="E73" s="26">
        <f t="shared" si="27"/>
        <v>5.3009298110167496E-4</v>
      </c>
      <c r="F73" s="27">
        <f t="shared" si="28"/>
        <v>24025</v>
      </c>
      <c r="G73" s="28">
        <f t="shared" si="29"/>
        <v>2170</v>
      </c>
      <c r="H73" s="26">
        <f t="shared" si="30"/>
        <v>0.14895357132736231</v>
      </c>
      <c r="I73" s="26">
        <f t="shared" si="31"/>
        <v>0.14842347834626063</v>
      </c>
      <c r="J73" s="29">
        <f t="shared" si="32"/>
        <v>3565.8740672689114</v>
      </c>
      <c r="K73" s="23">
        <f t="shared" si="33"/>
        <v>8.3139609842112286E-3</v>
      </c>
      <c r="L73" s="23">
        <f t="shared" si="34"/>
        <v>3.0304528854480798E-3</v>
      </c>
      <c r="M73" s="23">
        <f t="shared" si="35"/>
        <v>12.735483870967741</v>
      </c>
      <c r="N73" s="23">
        <f t="shared" si="36"/>
        <v>2.5886040539289341E-6</v>
      </c>
      <c r="O73" s="26">
        <f t="shared" si="37"/>
        <v>5.2606474366290559E-4</v>
      </c>
      <c r="P73" s="30">
        <f t="shared" si="38"/>
        <v>0.99143730609227265</v>
      </c>
    </row>
    <row r="74" spans="1:16" x14ac:dyDescent="0.25">
      <c r="A74" t="s">
        <v>103</v>
      </c>
      <c r="B74" s="24">
        <v>342</v>
      </c>
      <c r="C74" s="24">
        <v>61</v>
      </c>
      <c r="D74" s="25">
        <f t="shared" si="26"/>
        <v>0.17836257309941519</v>
      </c>
      <c r="E74" s="26">
        <f t="shared" si="27"/>
        <v>4.2850691700810231E-4</v>
      </c>
      <c r="F74" s="27">
        <f t="shared" si="28"/>
        <v>116964</v>
      </c>
      <c r="G74" s="28">
        <f t="shared" si="29"/>
        <v>20862</v>
      </c>
      <c r="H74" s="26">
        <f t="shared" si="30"/>
        <v>8.8273333585343713E-2</v>
      </c>
      <c r="I74" s="26">
        <f t="shared" si="31"/>
        <v>8.784482666833561E-2</v>
      </c>
      <c r="J74" s="29">
        <f t="shared" si="32"/>
        <v>10274.682306435207</v>
      </c>
      <c r="K74" s="23">
        <f t="shared" si="33"/>
        <v>6.7318188386556602E-3</v>
      </c>
      <c r="L74" s="23">
        <f t="shared" si="34"/>
        <v>1.4753543862374577E-2</v>
      </c>
      <c r="M74" s="23">
        <f t="shared" si="35"/>
        <v>50.119883040935676</v>
      </c>
      <c r="N74" s="23">
        <f t="shared" si="36"/>
        <v>1.6999382967285326E-6</v>
      </c>
      <c r="O74" s="26">
        <f t="shared" si="37"/>
        <v>4.2577042563683281E-4</v>
      </c>
      <c r="P74" s="30">
        <f t="shared" si="38"/>
        <v>0.99305845297237616</v>
      </c>
    </row>
    <row r="75" spans="1:16" x14ac:dyDescent="0.25">
      <c r="A75" t="s">
        <v>104</v>
      </c>
      <c r="B75" s="24">
        <v>150</v>
      </c>
      <c r="C75" s="24">
        <v>76</v>
      </c>
      <c r="D75" s="25">
        <f t="shared" si="26"/>
        <v>0.50666666666666671</v>
      </c>
      <c r="E75" s="26">
        <f t="shared" si="27"/>
        <v>1.6663703703703704E-3</v>
      </c>
      <c r="F75" s="27">
        <f t="shared" si="28"/>
        <v>22500</v>
      </c>
      <c r="G75" s="28">
        <f t="shared" si="29"/>
        <v>11400.000000000002</v>
      </c>
      <c r="H75" s="26">
        <f t="shared" si="30"/>
        <v>1.1673801947592408E-3</v>
      </c>
      <c r="I75" s="26">
        <f t="shared" si="31"/>
        <v>-4.9899017561112952E-4</v>
      </c>
      <c r="J75" s="29">
        <f t="shared" si="32"/>
        <v>-11.227278951250414</v>
      </c>
      <c r="K75" s="23">
        <f t="shared" si="33"/>
        <v>2.5660732899866121E-2</v>
      </c>
      <c r="L75" s="23">
        <f t="shared" si="34"/>
        <v>2.8380932329898773E-3</v>
      </c>
      <c r="M75" s="23">
        <f t="shared" si="35"/>
        <v>37.493333333333332</v>
      </c>
      <c r="N75" s="23">
        <f t="shared" si="36"/>
        <v>2.4211927683768314E-5</v>
      </c>
      <c r="O75" s="26">
        <f t="shared" si="37"/>
        <v>1.6236400122865897E-3</v>
      </c>
      <c r="P75" s="30">
        <f t="shared" si="38"/>
        <v>0.97403605127411852</v>
      </c>
    </row>
    <row r="76" spans="1:16" x14ac:dyDescent="0.25">
      <c r="A76" t="s">
        <v>105</v>
      </c>
      <c r="B76" s="24">
        <v>1148</v>
      </c>
      <c r="C76" s="24">
        <v>178</v>
      </c>
      <c r="D76" s="25">
        <f t="shared" si="26"/>
        <v>0.15505226480836237</v>
      </c>
      <c r="E76" s="26">
        <f t="shared" si="27"/>
        <v>1.1412113239212531E-4</v>
      </c>
      <c r="F76" s="27">
        <f t="shared" si="28"/>
        <v>1317904</v>
      </c>
      <c r="G76" s="28">
        <f t="shared" si="29"/>
        <v>204344</v>
      </c>
      <c r="H76" s="26">
        <f t="shared" si="30"/>
        <v>0.10280330933735335</v>
      </c>
      <c r="I76" s="26">
        <f t="shared" si="31"/>
        <v>0.10268918820496123</v>
      </c>
      <c r="J76" s="29">
        <f t="shared" si="32"/>
        <v>135334.49189207124</v>
      </c>
      <c r="K76" s="23">
        <f t="shared" si="33"/>
        <v>1.8020726472869452E-3</v>
      </c>
      <c r="L76" s="23">
        <f t="shared" si="34"/>
        <v>0.16623708551690183</v>
      </c>
      <c r="M76" s="23">
        <f t="shared" si="35"/>
        <v>150.40069686411152</v>
      </c>
      <c r="N76" s="23">
        <f t="shared" si="36"/>
        <v>1.2244598422020986E-7</v>
      </c>
      <c r="O76" s="26">
        <f t="shared" si="37"/>
        <v>1.1392845137985946E-4</v>
      </c>
      <c r="P76" s="30">
        <f t="shared" si="38"/>
        <v>0.99813307613378388</v>
      </c>
    </row>
    <row r="77" spans="1:16" x14ac:dyDescent="0.25">
      <c r="A77" t="s">
        <v>106</v>
      </c>
      <c r="B77" s="24">
        <v>135</v>
      </c>
      <c r="C77" s="24">
        <v>7</v>
      </c>
      <c r="D77" s="25">
        <f t="shared" si="26"/>
        <v>5.185185185185185E-2</v>
      </c>
      <c r="E77" s="26">
        <f t="shared" si="27"/>
        <v>3.6417212823248486E-4</v>
      </c>
      <c r="F77" s="27">
        <f t="shared" si="28"/>
        <v>18225</v>
      </c>
      <c r="G77" s="28">
        <f t="shared" si="29"/>
        <v>945</v>
      </c>
      <c r="H77" s="26">
        <f t="shared" si="30"/>
        <v>0.18042439108758185</v>
      </c>
      <c r="I77" s="26">
        <f t="shared" si="31"/>
        <v>0.18006021895934937</v>
      </c>
      <c r="J77" s="29">
        <f t="shared" si="32"/>
        <v>3281.5974905341423</v>
      </c>
      <c r="K77" s="23">
        <f t="shared" si="33"/>
        <v>5.7271298502998905E-3</v>
      </c>
      <c r="L77" s="23">
        <f t="shared" si="34"/>
        <v>2.2988555187218006E-3</v>
      </c>
      <c r="M77" s="23">
        <f t="shared" si="35"/>
        <v>6.6370370370370368</v>
      </c>
      <c r="N77" s="23">
        <f t="shared" si="36"/>
        <v>1.2316806539878842E-6</v>
      </c>
      <c r="O77" s="26">
        <f t="shared" si="37"/>
        <v>3.623048097089875E-4</v>
      </c>
      <c r="P77" s="30">
        <f t="shared" si="38"/>
        <v>0.9940870462754402</v>
      </c>
    </row>
    <row r="78" spans="1:16" x14ac:dyDescent="0.25">
      <c r="A78" t="s">
        <v>107</v>
      </c>
      <c r="B78" s="24">
        <v>87</v>
      </c>
      <c r="C78" s="24">
        <v>8</v>
      </c>
      <c r="D78" s="25">
        <f t="shared" si="26"/>
        <v>9.1954022988505746E-2</v>
      </c>
      <c r="E78" s="26">
        <f t="shared" si="27"/>
        <v>9.5975265108890916E-4</v>
      </c>
      <c r="F78" s="27">
        <f t="shared" si="28"/>
        <v>7569</v>
      </c>
      <c r="G78" s="28">
        <f t="shared" si="29"/>
        <v>696</v>
      </c>
      <c r="H78" s="26">
        <f t="shared" si="30"/>
        <v>0.14768559061479872</v>
      </c>
      <c r="I78" s="26">
        <f t="shared" si="31"/>
        <v>0.1467258379637098</v>
      </c>
      <c r="J78" s="29">
        <f t="shared" si="32"/>
        <v>1110.5678675473196</v>
      </c>
      <c r="K78" s="23">
        <f t="shared" si="33"/>
        <v>1.4948195551905278E-2</v>
      </c>
      <c r="L78" s="23">
        <f t="shared" si="34"/>
        <v>9.5473456357779473E-4</v>
      </c>
      <c r="M78" s="23">
        <f t="shared" si="35"/>
        <v>7.2643678160919531</v>
      </c>
      <c r="N78" s="23">
        <f t="shared" si="36"/>
        <v>8.3099943011371707E-6</v>
      </c>
      <c r="O78" s="26">
        <f t="shared" si="37"/>
        <v>9.4661167631588045E-4</v>
      </c>
      <c r="P78" s="30">
        <f t="shared" si="38"/>
        <v>0.98469686607745466</v>
      </c>
    </row>
    <row r="79" spans="1:16" s="40" customFormat="1" x14ac:dyDescent="0.25">
      <c r="A79" s="40" t="s">
        <v>108</v>
      </c>
      <c r="B79" s="42">
        <v>5</v>
      </c>
      <c r="C79" s="42">
        <v>2</v>
      </c>
      <c r="D79" s="43">
        <f t="shared" si="26"/>
        <v>0.4</v>
      </c>
      <c r="E79" s="44">
        <f t="shared" si="27"/>
        <v>4.8000000000000001E-2</v>
      </c>
      <c r="F79" s="45">
        <f t="shared" si="28"/>
        <v>25</v>
      </c>
      <c r="G79" s="46">
        <f t="shared" si="29"/>
        <v>10</v>
      </c>
      <c r="H79" s="44">
        <f t="shared" si="30"/>
        <v>5.3971135134560045E-3</v>
      </c>
      <c r="I79" s="44">
        <f t="shared" si="31"/>
        <v>-4.2602886486543999E-2</v>
      </c>
      <c r="J79" s="47">
        <f t="shared" si="32"/>
        <v>-1.0650721621635999</v>
      </c>
      <c r="K79" s="41">
        <f t="shared" si="33"/>
        <v>0.42470132910687597</v>
      </c>
      <c r="L79" s="41">
        <f t="shared" si="34"/>
        <v>3.1534369255443078E-6</v>
      </c>
      <c r="M79" s="41">
        <f t="shared" si="35"/>
        <v>1.2</v>
      </c>
      <c r="N79" s="41">
        <f t="shared" si="36"/>
        <v>3.810687693418881E-3</v>
      </c>
      <c r="O79" s="44">
        <f t="shared" si="37"/>
        <v>2.7634536802109581E-2</v>
      </c>
      <c r="P79" s="48">
        <f t="shared" si="38"/>
        <v>0.68790509357542651</v>
      </c>
    </row>
    <row r="80" spans="1:16" x14ac:dyDescent="0.25">
      <c r="A80" s="13" t="s">
        <v>109</v>
      </c>
      <c r="B80" s="24">
        <v>149</v>
      </c>
      <c r="C80" s="24">
        <v>59</v>
      </c>
      <c r="D80" s="25">
        <f t="shared" si="26"/>
        <v>0.39597315436241609</v>
      </c>
      <c r="E80" s="26">
        <f t="shared" si="27"/>
        <v>1.6052242643402302E-3</v>
      </c>
      <c r="F80" s="27">
        <f t="shared" si="28"/>
        <v>22201</v>
      </c>
      <c r="G80" s="28">
        <f t="shared" si="29"/>
        <v>8791</v>
      </c>
      <c r="H80" s="26">
        <f t="shared" si="30"/>
        <v>6.0106431972747577E-3</v>
      </c>
      <c r="I80" s="26">
        <f t="shared" si="31"/>
        <v>4.4054189329345277E-3</v>
      </c>
      <c r="J80" s="29">
        <f t="shared" si="32"/>
        <v>97.804705730079448</v>
      </c>
      <c r="K80" s="23">
        <f t="shared" si="33"/>
        <v>2.4743310643144212E-2</v>
      </c>
      <c r="L80" s="23">
        <f t="shared" si="34"/>
        <v>2.8003781273603671E-3</v>
      </c>
      <c r="M80" s="23">
        <f t="shared" si="35"/>
        <v>35.63758389261745</v>
      </c>
      <c r="N80" s="23">
        <f t="shared" si="36"/>
        <v>2.2533644650462879E-5</v>
      </c>
      <c r="O80" s="26">
        <f t="shared" si="37"/>
        <v>1.5656407110082482E-3</v>
      </c>
      <c r="P80" s="30">
        <f t="shared" si="38"/>
        <v>0.97494028723800252</v>
      </c>
    </row>
    <row r="81" spans="1:16" x14ac:dyDescent="0.25">
      <c r="A81" s="49" t="s">
        <v>110</v>
      </c>
      <c r="B81" s="50">
        <v>41509</v>
      </c>
      <c r="C81" s="50">
        <v>41509</v>
      </c>
      <c r="D81" s="25"/>
      <c r="E81" s="26"/>
      <c r="F81" s="27"/>
      <c r="G81" s="28"/>
      <c r="H81" s="26"/>
      <c r="I81" s="26"/>
      <c r="J81" s="29"/>
      <c r="K81" s="23">
        <f>(($K$87-3)/($K$87-1))*E81/(E81+$K$88)</f>
        <v>0</v>
      </c>
      <c r="L81" s="23">
        <f>20*F81/$F$85</f>
        <v>0</v>
      </c>
      <c r="M81" s="23"/>
      <c r="N81" s="23">
        <f>(2/($K$87-3))*(K81^2)*($K$91+$K$88)/(E81+$K$88)</f>
        <v>0</v>
      </c>
      <c r="O81" s="26">
        <f>E81*(1-(K81*($K$87-L81)/$K$87))+N81*(D81-$K$90)^2</f>
        <v>0</v>
      </c>
      <c r="P81" s="30"/>
    </row>
    <row r="82" spans="1:16" x14ac:dyDescent="0.25">
      <c r="A82" s="49" t="s">
        <v>111</v>
      </c>
      <c r="B82" s="50">
        <v>4141</v>
      </c>
      <c r="C82" s="50">
        <v>4141</v>
      </c>
      <c r="D82" s="25"/>
      <c r="E82" s="26"/>
      <c r="F82" s="27"/>
      <c r="G82" s="28"/>
      <c r="H82" s="26"/>
      <c r="I82" s="26"/>
      <c r="J82" s="29"/>
      <c r="K82" s="23"/>
      <c r="L82" s="23"/>
      <c r="M82" s="23"/>
      <c r="N82" s="23"/>
      <c r="O82" s="26"/>
      <c r="P82" s="30"/>
    </row>
    <row r="83" spans="1:16" x14ac:dyDescent="0.25">
      <c r="A83" s="51" t="s">
        <v>112</v>
      </c>
      <c r="B83" s="50">
        <v>23931</v>
      </c>
      <c r="C83" s="50">
        <v>23931</v>
      </c>
      <c r="D83" s="25"/>
      <c r="E83" s="26"/>
      <c r="F83" s="27"/>
      <c r="G83" s="28"/>
      <c r="H83" s="26"/>
      <c r="I83" s="26"/>
      <c r="J83" s="29"/>
      <c r="K83" s="23">
        <f>(($K$87-3)/($K$87-1))*E83/(E83+$K$88)</f>
        <v>0</v>
      </c>
      <c r="L83" s="23">
        <f>20*F83/$F$85</f>
        <v>0</v>
      </c>
      <c r="M83" s="23"/>
      <c r="N83" s="23">
        <f>(2/($K$87-3))*(K83^2)*($K$91+$K$88)/(E83+$K$88)</f>
        <v>0</v>
      </c>
      <c r="O83" s="26">
        <f>E83*(1-(K83*($K$87-L83)/$K$87))+N83*(D83-$K$90)^2</f>
        <v>0</v>
      </c>
      <c r="P83" s="30"/>
    </row>
    <row r="84" spans="1:16" x14ac:dyDescent="0.25">
      <c r="E84" s="52"/>
      <c r="F84" s="17"/>
      <c r="J84" s="11"/>
      <c r="K84"/>
    </row>
    <row r="85" spans="1:16" x14ac:dyDescent="0.25">
      <c r="A85" s="53" t="s">
        <v>113</v>
      </c>
      <c r="B85" s="54"/>
      <c r="C85" s="16"/>
      <c r="D85" s="55"/>
      <c r="F85" s="17">
        <f>SUM(F14:F83)</f>
        <v>158557159</v>
      </c>
      <c r="G85" s="56">
        <f>SUM(G14:G83)</f>
        <v>74966801</v>
      </c>
      <c r="H85" s="52"/>
      <c r="I85" s="52"/>
      <c r="J85" s="17">
        <f>SUM(J14:J83)</f>
        <v>9657837.4047772475</v>
      </c>
      <c r="K85"/>
      <c r="M85">
        <f>SUM(M14:M83)</f>
        <v>10207.170455929681</v>
      </c>
      <c r="O85" t="s">
        <v>18</v>
      </c>
      <c r="P85" s="57">
        <f>MEDIAN(P14:P83)</f>
        <v>0.99226690204818724</v>
      </c>
    </row>
    <row r="86" spans="1:16" x14ac:dyDescent="0.25">
      <c r="A86" s="58" t="s">
        <v>114</v>
      </c>
      <c r="B86" s="59"/>
      <c r="C86" s="59"/>
      <c r="D86" s="55"/>
      <c r="G86" s="56"/>
      <c r="H86" s="52"/>
      <c r="I86" s="52"/>
      <c r="K86" s="17"/>
      <c r="O86" t="s">
        <v>42</v>
      </c>
      <c r="P86" s="57"/>
    </row>
    <row r="87" spans="1:16" x14ac:dyDescent="0.25">
      <c r="B87" s="16"/>
      <c r="C87" s="16"/>
      <c r="D87" s="55"/>
      <c r="G87" s="56"/>
      <c r="H87" s="52"/>
      <c r="I87" s="52"/>
      <c r="J87" s="17" t="s">
        <v>115</v>
      </c>
      <c r="K87" s="17">
        <f>COUNT(F14:F83)</f>
        <v>56</v>
      </c>
    </row>
    <row r="88" spans="1:16" x14ac:dyDescent="0.25">
      <c r="D88" s="60"/>
      <c r="J88" s="17" t="s">
        <v>116</v>
      </c>
      <c r="K88" s="61">
        <f>J85/F85</f>
        <v>6.0910762186255164E-2</v>
      </c>
    </row>
    <row r="89" spans="1:16" x14ac:dyDescent="0.25">
      <c r="J89" s="17" t="s">
        <v>22</v>
      </c>
      <c r="K89" s="61">
        <f>SQRT(K88)</f>
        <v>0.2468010579115397</v>
      </c>
    </row>
    <row r="90" spans="1:16" x14ac:dyDescent="0.25">
      <c r="J90" s="17" t="s">
        <v>117</v>
      </c>
      <c r="K90" s="62">
        <f>G85/F85</f>
        <v>0.47280615692666389</v>
      </c>
    </row>
    <row r="91" spans="1:16" x14ac:dyDescent="0.25">
      <c r="J91" s="17" t="s">
        <v>118</v>
      </c>
      <c r="K91" s="63">
        <f>M85/F85</f>
        <v>6.4375336442107172E-5</v>
      </c>
    </row>
    <row r="92" spans="1:16" x14ac:dyDescent="0.25">
      <c r="A92" t="s">
        <v>119</v>
      </c>
    </row>
    <row r="93" spans="1:16" x14ac:dyDescent="0.25">
      <c r="A93" s="64" t="s">
        <v>120</v>
      </c>
    </row>
    <row r="94" spans="1:16" x14ac:dyDescent="0.25">
      <c r="A94" s="64" t="s">
        <v>121</v>
      </c>
    </row>
    <row r="95" spans="1:16" x14ac:dyDescent="0.25">
      <c r="A95" s="64" t="s">
        <v>122</v>
      </c>
    </row>
    <row r="97" spans="1:1" x14ac:dyDescent="0.25">
      <c r="A97" s="65" t="s">
        <v>123</v>
      </c>
    </row>
  </sheetData>
  <mergeCells count="1">
    <mergeCell ref="P85:P86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364875F7CA0C43B292ABD8B2F0DCCD" ma:contentTypeVersion="12" ma:contentTypeDescription="Create a new document." ma:contentTypeScope="" ma:versionID="ff3061b8200a1d6b4cadd66b818b31ae">
  <xsd:schema xmlns:xsd="http://www.w3.org/2001/XMLSchema" xmlns:xs="http://www.w3.org/2001/XMLSchema" xmlns:p="http://schemas.microsoft.com/office/2006/metadata/properties" xmlns:ns2="c500ffbe-f997-40bd-afc9-2494ef64b8cb" xmlns:ns3="74b9b505-329e-4aef-9160-9accaa6d1325" targetNamespace="http://schemas.microsoft.com/office/2006/metadata/properties" ma:root="true" ma:fieldsID="b250dc9d759fcf5245ac155498f94062" ns2:_="" ns3:_="">
    <xsd:import namespace="c500ffbe-f997-40bd-afc9-2494ef64b8cb"/>
    <xsd:import namespace="74b9b505-329e-4aef-9160-9accaa6d132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00ffbe-f997-40bd-afc9-2494ef64b8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aca39de7-39a1-4644-8d57-ee6ccc6e78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b9b505-329e-4aef-9160-9accaa6d132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13fc151f-adc4-43ae-8b07-c2fc5c1c91aa}" ma:internalName="TaxCatchAll" ma:showField="CatchAllData" ma:web="74b9b505-329e-4aef-9160-9accaa6d132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b9b505-329e-4aef-9160-9accaa6d1325" xsi:nil="true"/>
    <lcf76f155ced4ddcb4097134ff3c332f xmlns="c500ffbe-f997-40bd-afc9-2494ef64b8c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8F25B3-3704-435B-9650-C054FC302F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500ffbe-f997-40bd-afc9-2494ef64b8cb"/>
    <ds:schemaRef ds:uri="74b9b505-329e-4aef-9160-9accaa6d13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A08D210-B0B1-47EA-802F-255F41074741}">
  <ds:schemaRefs>
    <ds:schemaRef ds:uri="http://schemas.microsoft.com/office/2006/metadata/properties"/>
    <ds:schemaRef ds:uri="http://schemas.microsoft.com/office/infopath/2007/PartnerControls"/>
    <ds:schemaRef ds:uri="74b9b505-329e-4aef-9160-9accaa6d1325"/>
    <ds:schemaRef ds:uri="c500ffbe-f997-40bd-afc9-2494ef64b8cb"/>
  </ds:schemaRefs>
</ds:datastoreItem>
</file>

<file path=customXml/itemProps3.xml><?xml version="1.0" encoding="utf-8"?>
<ds:datastoreItem xmlns:ds="http://schemas.openxmlformats.org/officeDocument/2006/customXml" ds:itemID="{48CC0981-3F43-450B-8CE2-6CB9DB8FD74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Clinician-level</vt:lpstr>
      <vt:lpstr>Accountable Entity-level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cp:lastModifiedBy>Black, Katelyn</cp:lastModifiedBy>
  <dcterms:created xsi:type="dcterms:W3CDTF">2025-05-08T04:23:28Z</dcterms:created>
  <dcterms:modified xsi:type="dcterms:W3CDTF">2025-05-13T16:10:29Z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0x0101004C364875F7CA0C43B292ABD8B2F0DCCD</vt:lpwstr>
  </property>
  <property fmtid="{D5CDD505-2E9C-101B-9397-08002B2CF9AE}" pid="3" name="MediaServiceImageTags">
    <vt:lpwstr/>
  </property>
</Properties>
</file>