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attelle365-my.sharepoint.com/personal/pickering_battelle_org/Documents/Documents/CMS CBE/E&amp;M/Base Period/Fall 2023/"/>
    </mc:Choice>
  </mc:AlternateContent>
  <xr:revisionPtr revIDLastSave="0" documentId="8_{7CED50CD-B33A-409C-BF0D-C224EBBF1E1F}" xr6:coauthVersionLast="47" xr6:coauthVersionMax="47" xr10:uidLastSave="{00000000-0000-0000-0000-000000000000}"/>
  <bookViews>
    <workbookView xWindow="-120" yWindow="-120" windowWidth="29040" windowHeight="15840" xr2:uid="{00000000-000D-0000-FFFF-FFFF00000000}"/>
  </bookViews>
  <sheets>
    <sheet name="CBE#1662" sheetId="4" r:id="rId1"/>
    <sheet name="CBE#0383" sheetId="6" r:id="rId2"/>
    <sheet name="CBE#0384e" sheetId="8" r:id="rId3"/>
    <sheet name="CBE#0384" sheetId="7" r:id="rId4"/>
  </sheets>
  <definedNames>
    <definedName name="_xlnm._FilterDatabase" localSheetId="1" hidden="1">'CBE#0383'!$A$10:$M$25</definedName>
    <definedName name="_xlnm._FilterDatabase" localSheetId="2" hidden="1">'CBE#0384e'!$A$10:$M$26</definedName>
    <definedName name="_xlnm._FilterDatabase" localSheetId="0" hidden="1">'CBE#1662'!$A$10:$M$25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4" l="1"/>
  <c r="K8" i="8"/>
  <c r="K7" i="8" s="1"/>
  <c r="I8" i="8"/>
  <c r="I5" i="8" s="1"/>
  <c r="G8" i="8"/>
  <c r="G6" i="8" s="1"/>
  <c r="E8" i="8"/>
  <c r="E7" i="8" s="1"/>
  <c r="C8" i="8"/>
  <c r="C7" i="8" s="1"/>
  <c r="A8" i="8"/>
  <c r="A6" i="8" s="1"/>
  <c r="K5" i="8"/>
  <c r="K8" i="7"/>
  <c r="K7" i="7" s="1"/>
  <c r="I8" i="7"/>
  <c r="I7" i="7" s="1"/>
  <c r="G8" i="7"/>
  <c r="G5" i="7" s="1"/>
  <c r="E8" i="7"/>
  <c r="E5" i="7" s="1"/>
  <c r="F4" i="7" s="1"/>
  <c r="C8" i="7"/>
  <c r="C7" i="7" s="1"/>
  <c r="A8" i="7"/>
  <c r="A6" i="7" s="1"/>
  <c r="I6" i="7"/>
  <c r="K8" i="6"/>
  <c r="K6" i="6" s="1"/>
  <c r="I8" i="6"/>
  <c r="I7" i="6" s="1"/>
  <c r="G8" i="6"/>
  <c r="G7" i="6" s="1"/>
  <c r="E8" i="6"/>
  <c r="E7" i="6" s="1"/>
  <c r="C8" i="6"/>
  <c r="C6" i="6" s="1"/>
  <c r="A8" i="6"/>
  <c r="A7" i="6" s="1"/>
  <c r="I6" i="6"/>
  <c r="G6" i="6"/>
  <c r="K5" i="6"/>
  <c r="G5" i="6"/>
  <c r="K8" i="4"/>
  <c r="K7" i="4" s="1"/>
  <c r="I8" i="4"/>
  <c r="I5" i="4" s="1"/>
  <c r="G8" i="4"/>
  <c r="G5" i="4" s="1"/>
  <c r="E8" i="4"/>
  <c r="E7" i="4" s="1"/>
  <c r="C8" i="4"/>
  <c r="C7" i="4" s="1"/>
  <c r="A8" i="4"/>
  <c r="A7" i="4" l="1"/>
  <c r="A5" i="4"/>
  <c r="H4" i="6"/>
  <c r="A6" i="4"/>
  <c r="E6" i="8"/>
  <c r="I6" i="8"/>
  <c r="C5" i="6"/>
  <c r="K7" i="6"/>
  <c r="L4" i="6" s="1"/>
  <c r="E7" i="7"/>
  <c r="C6" i="7"/>
  <c r="E6" i="7"/>
  <c r="K6" i="7"/>
  <c r="G5" i="8"/>
  <c r="H4" i="8" s="1"/>
  <c r="I5" i="6"/>
  <c r="J4" i="6" s="1"/>
  <c r="G6" i="7"/>
  <c r="H4" i="7" s="1"/>
  <c r="I5" i="7"/>
  <c r="J4" i="7" s="1"/>
  <c r="G7" i="7"/>
  <c r="K5" i="7"/>
  <c r="K6" i="8"/>
  <c r="L4" i="8" s="1"/>
  <c r="E5" i="8"/>
  <c r="F4" i="8" s="1"/>
  <c r="G7" i="8"/>
  <c r="C6" i="8"/>
  <c r="I7" i="8"/>
  <c r="C5" i="7"/>
  <c r="D4" i="7" s="1"/>
  <c r="A5" i="7"/>
  <c r="A5" i="8"/>
  <c r="C5" i="8"/>
  <c r="D4" i="8" s="1"/>
  <c r="E5" i="6"/>
  <c r="A7" i="8"/>
  <c r="A7" i="7"/>
  <c r="C7" i="6"/>
  <c r="A6" i="6"/>
  <c r="A5" i="6"/>
  <c r="E6" i="6"/>
  <c r="G6" i="4"/>
  <c r="H4" i="4" s="1"/>
  <c r="G7" i="4"/>
  <c r="I6" i="4"/>
  <c r="C5" i="4"/>
  <c r="E5" i="4"/>
  <c r="I7" i="4"/>
  <c r="K5" i="4"/>
  <c r="K6" i="4"/>
  <c r="C6" i="4"/>
  <c r="L4" i="7" l="1"/>
  <c r="D4" i="6"/>
  <c r="J4" i="8"/>
  <c r="B4" i="8"/>
  <c r="B4" i="7"/>
  <c r="B4" i="6"/>
  <c r="J4" i="4"/>
  <c r="F4" i="6"/>
  <c r="L4" i="4"/>
  <c r="F4" i="4"/>
  <c r="B4" i="4"/>
  <c r="D4" i="4"/>
</calcChain>
</file>

<file path=xl/sharedStrings.xml><?xml version="1.0" encoding="utf-8"?>
<sst xmlns="http://schemas.openxmlformats.org/spreadsheetml/2006/main" count="947" uniqueCount="356">
  <si>
    <t>Importance</t>
  </si>
  <si>
    <t>Feasibility</t>
  </si>
  <si>
    <t>Reliability</t>
  </si>
  <si>
    <t>Validity</t>
  </si>
  <si>
    <t>Equity</t>
  </si>
  <si>
    <t>Use &amp; Usability</t>
  </si>
  <si>
    <t>Met</t>
  </si>
  <si>
    <t>Not met but addressable</t>
  </si>
  <si>
    <t>Not Met</t>
  </si>
  <si>
    <t>Total</t>
  </si>
  <si>
    <t>Importance Rating</t>
  </si>
  <si>
    <t>Feasibility Rating</t>
  </si>
  <si>
    <t>Feasibility Acceptance</t>
  </si>
  <si>
    <t>Scientific Acceptability Reliability Rating</t>
  </si>
  <si>
    <t>Scientific Acceptability Reliability</t>
  </si>
  <si>
    <t>Scientific Acceptability Validity Rating</t>
  </si>
  <si>
    <t>Scientific Acceptability Validity</t>
  </si>
  <si>
    <t>Equity Rating</t>
  </si>
  <si>
    <t>Use and Usability Rating</t>
  </si>
  <si>
    <t>Use and Usability</t>
  </si>
  <si>
    <t>Summary</t>
  </si>
  <si>
    <t>Agree with staff assessment.</t>
  </si>
  <si>
    <t>Met or not met with addressable factors - further study of ACEi on CKD is certainly a warranted and valuable study. Some details above on maximizing are further group discussion will be an asset to the community.</t>
  </si>
  <si>
    <t>See above, I want more details on how this metric is being calculated</t>
  </si>
  <si>
    <t>See above</t>
  </si>
  <si>
    <t>This study will benefit from this review process to help elucidate the needed factors of use, equity, and benefit.</t>
  </si>
  <si>
    <t>See above.</t>
  </si>
  <si>
    <t>N/A</t>
  </si>
  <si>
    <t>Power and CI comply with expected medical and scientific standards</t>
  </si>
  <si>
    <t>As mentioned in the other two study component reviews - this is addressed, yet not expounded upon. The information is needed and valuable.</t>
  </si>
  <si>
    <t>Well defined data profile.</t>
  </si>
  <si>
    <t>This is a maintenance measure so presumably this is not an issue.</t>
  </si>
  <si>
    <t>Edit to detail the importance of the data highlighted in the developer's report. There is an inequity here, describe it's importance.</t>
  </si>
  <si>
    <t>Met or not met with addressable factors - details the inequity and performance declines.</t>
  </si>
  <si>
    <t>I do have a concern that perhaps is related to feasibility. The number of encounters logged dropped significantly since the first year the measure was in use. The developer needs to dig deeper into the data and/or the facilities used for the data to understand this drop. Could it be that the ability to consistently administer the pain measurement is affecting the data extracted?</t>
  </si>
  <si>
    <t>The data is being gathered and there has been some increase in reporting.</t>
  </si>
  <si>
    <t>Like any measure, there is always room for upside. The old adage, "you reward what you measure" still rings true. So YES measure pain with oncology patients.</t>
  </si>
  <si>
    <t>Assuming my above concerns are addressed, then I have nothing additional to say about this.</t>
  </si>
  <si>
    <t>The measure is strongly supported by various medical entities but recent data should be provided to see what has transpired since the measure was initially introduced in 2015.</t>
  </si>
  <si>
    <t>Various medical entities support this measure.</t>
  </si>
  <si>
    <t>While there are performance gaps noted, what should also be noted is the high percentage of individuals over the age of 65 that will get CKD</t>
  </si>
  <si>
    <t>An important measure, but more current data is needed.</t>
  </si>
  <si>
    <t>Chart review is very difficult</t>
  </si>
  <si>
    <t>Need more current data</t>
  </si>
  <si>
    <t>Need current data</t>
  </si>
  <si>
    <t>Such as the data is, the measure collected data and provided a rudimentary analysis.</t>
  </si>
  <si>
    <t>I do not understand face value as a validity tool. I would like a fuller explanation before making a conclusion.</t>
  </si>
  <si>
    <t>This is an optional evaluation but the measure did offer some cursory information.</t>
  </si>
  <si>
    <t>Not explored in this measure.</t>
  </si>
  <si>
    <t>My general impression is that the intent of the measure is good but it adds little to CMS' oversight on this subject. It also does little to affect care.</t>
  </si>
  <si>
    <t>Not addressed, but not required.</t>
  </si>
  <si>
    <t>Clinical guidelines support increasing the number of patients with CKD and proteinuria who are prescribed ACE inhibitor or ARB therapy slows the progression of kidney disease.</t>
  </si>
  <si>
    <t>Measure specifications identify ICD-10 codes, including exclusions and an algorithm for calculation of the measure score.</t>
  </si>
  <si>
    <t>Performance data are from 2008, would like to see testing with newer data.</t>
  </si>
  <si>
    <t>New performance data could be used to explore possible disparities in the measure</t>
  </si>
  <si>
    <t>Comments reported under each domain.</t>
  </si>
  <si>
    <t>Measure developers provided evidence of importance and its inclusion by national and international organizations as an indicator of high quality of care for those with kidney disease.</t>
  </si>
  <si>
    <t>Measure developers did not address potential burden of identifying criteria for exclusion from denominator based on medical contraindications or patient choice.</t>
  </si>
  <si>
    <t>Measure developers did not provide evidence of how this maintenance measure has been used to improve the quality of care for patients with CKD and did not address how it sought/responded to feedback from end users.</t>
  </si>
  <si>
    <t>Measure 1662 is recommended for endorsement with additional information from measure developers as noted above.</t>
  </si>
  <si>
    <t>Not addressed at this time, but not required.</t>
  </si>
  <si>
    <t>Overall, 100% of clinicians and practices had measure scores with reliabilities of 0.70 or higher, a commonly accepted reliability threshold (Adams 2010). The reliability values were consistently close to the ideal, indicating that the clinician performance rates were highly reliable, and any measurement error was minimal.</t>
  </si>
  <si>
    <t>The evaluation benchmarks suggest that the measure accurately distinguishes between good and poor quality, with nearly perfect validity for both the measure's denominator and numerator.</t>
  </si>
  <si>
    <t>yes, use standard data elements</t>
  </si>
  <si>
    <t>reliable measure</t>
  </si>
  <si>
    <t>passed validity testing</t>
  </si>
  <si>
    <t>not addressed</t>
  </si>
  <si>
    <t>in two programs, but declining rates</t>
  </si>
  <si>
    <t>Not addressed at this time, but optional.</t>
  </si>
  <si>
    <t>The developer notes that the measure's data capture can be seamlessly integrated into existing physician workflows and data collection tools without requiring any significant modifications.</t>
  </si>
  <si>
    <t>Current performance data used. Sample size for each year and accountable entity level analyzed is sufficient.</t>
  </si>
  <si>
    <t>Kappa coefficient threshold met for reliability.</t>
  </si>
  <si>
    <t>No information provided.</t>
  </si>
  <si>
    <t>See domain comments</t>
  </si>
  <si>
    <t>measure is well-defined and precise</t>
  </si>
  <si>
    <t>measure met validity tests.</t>
  </si>
  <si>
    <t>it is in two measurement programs</t>
  </si>
  <si>
    <t>Current performance data used.Sample size for each year and accountable entity level analyzed is sufficient.</t>
  </si>
  <si>
    <t>See domain fields.</t>
  </si>
  <si>
    <t>Unclear if measurement gap still exists and if this measure would fill that gap</t>
  </si>
  <si>
    <t>items needed are from existing fields</t>
  </si>
  <si>
    <t>ACEi are accepted as a revolution for anti-HTN'ves in CKD, further study to elucidate the efficacy and utilization of that knowledge is of high value, or.. important. Staff notes copied here:Submission cites evidence from published literature (seven studies) of the association between prescribed ACE inhibitor or ARB therapy and a material outcome (i.e., risk of kidney failure, ESRD) even in the absence of hypertension in this population.Developer reports performance data on this measure obtained in the  CMS Physician Quality Reporting Initiative (PQRI) in 2008, demonstrating a gap in performance. Physicians at the 25th percentile prescribed ACEi/ARB appropriately for 33.3% of patients, while physicians at the 75th percentile prescribed it for 100% of patients, for an IQR of 66.8%.The developer also reports evidence from the National Health and Nutrition Examination Survey that finds among patients with any CKD, use of ACEIs/ARBs is 40% (in 2011-2014).  Among those with severely increased albuminuria (urine albumin-to-creatinine ratio of &gt;300 mg/g) and hypertension without diabetes, ACEi/ARB use was only 33%. According to 2020 USRDS data, only 56% of Medicare beneficiaries are receiving ACEi/ARBs.</t>
  </si>
  <si>
    <t>Appreciate the staff noting the gap in the performance component below - this was close to not met for me based on the 2007 (and therefore legacy retrieval in many EHRs). This might be accomplished from more recent data, but ok. The developer might look at the entity reliability and continue on. Strengths:Measure is well defined and specified.Patient level reliability was assessed with inter-abstractor analysis on a dataset from 2007-2008. The results show 93.15% agreement across 73 patients for the numerator (ACE Inhibitor or ARB Therapy Measure). The 95% confidence interval for Cohen's Kappa is (0.6395-0.9699), well above the threshold of 0.4.Although no accountable entity-level reliability analysis was performed, there was a significant gap in performance (the 10th percentile of the score was 11.4% and over 25% of the entities scored 100%), which may suggest high entity level reliability. Limitations:Entity level reliability has not been assessed.Performance data are from 2008. If the gap in performance has narrowed, entity level reliability may be low, especially for entities with low denominator size. A signal-to-noise analysis of current data would provide important information about entity level reliability and the impact of denominator size on reliability. Rationale:Data element assessments are 15 years old, and no entity level reliability testing conducted. The committee may consider whether care practices have changed significantly that would require updated testing, including accountable-entity-level testing. </t>
  </si>
  <si>
    <t>This is a topic which deserves further focus. Here is a known fx in a study assessing the improvement in maximizing a benefit - to groups which may stand to benefit.  Staff notes copied below:Strengths:Developer cites literature showing: 1) a gap in ACEi/ARB use among patients with CKD (40% of CKD patients don't use); 2) differences in progression to ESRD (AfAm&gt; White) and risk factors for ESRD by race (including htn and diabetes); 3) race- and gender-based disparities in htn control among persons with early CKD (AfAm men worse than white women or white men); 4) population health efforts to increase use of ACEi/ARB in AI/ANs have been associated with a decrease in kidney failureLimitations:Sources cited are highly suggestive of reduced usage of ACEi/ARB as a potential factor explaining differences in chronic conditions based on social risk factors but do not connect lower use/prescribing with a specific social risk factor.This is a maintenance measure but no performance data are used to explore possible disparities in the measure due to "data on its performance has not yet been released by CMS." Rationale:There is substantial literature showing higher incidence of ESRD and ESRD risk factors among African Americans, Hispanics, and American Indians/Alaskan Natives compared with whites. While use of ACEi/ARB is a reasonable factor to consider for explaining this difference, evidence linking social risk factors directly to use of ACEi/ARB is not reviewed. The developer may wish to consider this in the future. </t>
  </si>
  <si>
    <t>No feedback is available, so unclear usability. The need to uptitrate is often based on a study where the efficacy was assessed at a specific dose, in a tertiary center. More isn't necessarily better and let's be careful to not hammer = nail. Please don't suggest the clinical reminder pop up.. Copy of valuable staff rationale:Rationale:This measure is currently in use in MIPS and the developers do not report any unexpected findings.There is no information regarding whether feedback about the measure has been received or how any feedback has been addressed. Improvement is not reported and developers explain that MIPS data for the 2022 reporting year (its first in MIPS) has not yet been released; the customary 2-year lag between the performance year and release of data prevents release of these data at this time. Developers note that a potential unintended consequence is that providers can satisfy the metric without fully assessing the patient for appropriate dose, and suggest use of a clinical reminder system.</t>
  </si>
  <si>
    <t>Although this is a registry-based measure, there are clearly defined values and definitions for the numerator, denominator, exclusion, and exceptions.  This measure could be manually chart abstracted or automated by an EHR vendor to support the measure calculation or data set required by a 3rd party registry to compute.  A more current study showing inter-rater reliability would validate that this measure is feasible to abstract.</t>
  </si>
  <si>
    <t>At this time, there are no results available through the MIPS program; therefore, there is no evidence that this measure has been implemented by EHR or registry vendors to enable participation and reporting.  </t>
  </si>
  <si>
    <t>Although the measure aims to improve the use of critical medicine to support patients with CKD, the statistical data provided is outdated and potentially not applicable, given the changes to EHRs and medical practice. Previous data relied on face validity, when typically maintenance endorsement requires emperical validity testing. Moreover, there is no evidence that the measure has been adopted and implemented for use in the MIPS program at this time.  Preliminary CMS data could help address this issue.  </t>
  </si>
  <si>
    <t>The staff review includes a comprehensive summary of the supporting research including practice guideline support and results of meta-analyses of RCTs. The data provided to address performance gap is over 15 years old.  While the staff review justified a "met" rating based on an assessment that updated data will likely not change the importance of this measure, the measure still should be reported with more current data. The MIPS 2022-2023 should meet this need.  </t>
  </si>
  <si>
    <t>This measure relies on record review for CPT codes, ICD-9 codes and lab results. The measure developers do not provide information about the time needed to abstract data and any difficulties encountered. </t>
  </si>
  <si>
    <t>The data provided to support reliability is old (2007) and based on a relatively small sample size (4 practices with 24-30 patient records/practice). Interrater reliability is based on a kappa analysis of just two abstractors. Data need to be updated. </t>
  </si>
  <si>
    <t>Validity of the measure is supported through face validity only (2007, 2019). While face validity is clearly strong, given the amount of time this measure has been used in quality performance programs, there should be more empirical testing connecting the measure to outcomes. </t>
  </si>
  <si>
    <t>The measure developers provide general information about an equity gap, e.g., populations at greater risk at adverse outcomes.  They need to provide specific information about the measure rates across different patient groups.</t>
  </si>
  <si>
    <t>The measure is currently being used in MIPS - however the data relevant to use and usability (and maintenance endorsement criteria) are  not available.  These data should be provided to support this review. </t>
  </si>
  <si>
    <t>This measure clearly has face validity - given that it is a maintenance measure currently in use with MIPS - additional information is needed to support continued use.  In general, I agree with each of the staff reviews - and would also suggest that importance requires updated empirical support. </t>
  </si>
  <si>
    <t>With Epic software for electronic medical records it should be simplistic to update this quality measure. Epic is used by hospitals and even rural clinical systems and (according to their website) holds medical records of 78% of patients in the United States. Using Epic could provide the analytics and insights to further enhance this measure. </t>
  </si>
  <si>
    <t>this is acceptable and have decent evidence behind it </t>
  </si>
  <si>
    <t>Need to look more into CMS data from 22-23 to ensure there is no feasibility issue from EMR reporting specially way to streamline the exclusion to avoid burden  </t>
  </si>
  <si>
    <t>the 2007 data  is old, sample size were small to enroll. while in clinical setting , this measure has been used and assessment in QI, MIPS data will be crucial </t>
  </si>
  <si>
    <t>same </t>
  </si>
  <si>
    <t>the data in the papers is there but the developper should show this in the current data set </t>
  </si>
  <si>
    <t>Need more current data to show use by stages . while it is important to be on this meds for all stages according to clinical judgement, there is gap in starting this meds in early in CKD in primary care . slicing the data this way will help </t>
  </si>
  <si>
    <t>NA, see above for each comment </t>
  </si>
  <si>
    <t>Need current information </t>
  </si>
  <si>
    <t>Measure developers did not provide recent data regarding reliability testing. </t>
  </si>
  <si>
    <t>Measure developers did not provide recent data regarding validity testing. </t>
  </si>
  <si>
    <t>Measure developers provided information that indicated that there could be differences in use of ACE Inhibitors and Angiotensin Receptor Blockers among different patient populations, but did not specifically provide this data. </t>
  </si>
  <si>
    <t>This measure was adopted in 2015.  This measure is currently in use for MIPS. As it stands, I am not in favor of continuing this measure.</t>
  </si>
  <si>
    <t>ACE/ARB use in CKD with proteinuria is nearly universally recognized as a critical way to delay CKD progression.  Definition of amount of proteinuria that necessitates treatment can be debated (as &gt; 300 mg/g on UACR or UPCR for this metric; other sources suggest UACR &gt; 300 mg/g or UPCR &gt; 500 mg/g others might say &gt; 1000 mg/g).   </t>
  </si>
  <si>
    <t>I would like more details on how it is being determined if CKD is present.  Is this based on a single ICD10 code of CKD within the last 12 months?  Or an ICD10 code of CKD and proteinuria?  How is it being determined if the degree of proteinuria is &gt; 300 mg/g on UACR or UPCR?  What if there is 1 value of UPCR &gt; 300 mg/g and a repeat value of less than 300 mg/g?  Is N18.6 automatically an exclusion?  What if the patient isn't on dialysis and a provider entered this ICD10 code erroneously?   Regarding the numerator, how is it being determined if the patient has been prescribed an ACE/ARB?  Is this solely based on the medication list irrelevant of the accuracy of the medication list?  If the patient is not on ACE/ARB due to a documented medical or patient specific reason, how is this being determined, and how accurate is whatever process exists to determine this?</t>
  </si>
  <si>
    <t>CKD disproportionately affects vulnerable populations.  As such, to the extent that the existence of this measure can help contribute to improved CKD care, this should benefit vulnerable populations the most.</t>
  </si>
  <si>
    <t>Pain is a difficult qualifier in medicine - it's subjective.  And clouded by the "5th vital sign" fiasco of recent decades.  Cancer pain is recognized as real and these patients likely suffer from the flux away from opiates in the setting of the current recognized crisis.  Copy from staff notes I also found helpful:The developer cites evidence regarding the incident rate of over 1.9 million cancer cases in 2023 and the prevalence of pain among cancer patients during treatment. There is a logic model linking the process where providers document a plan of care for cancer patients undergoing chemotherapy or radiation, optimizing pain management therapies which leads to improved function by way of symptom control and pain management, thereby improving the quality of life of the cancer patient.Additionally, the developer highlights the decline in performance rates from MIPS-Quality program data reflecting calendar years 2019-2021:Individual Clinician Performance - mean performance rate in 2019 was 0.86|0.79 in 2020|0.69 in 2019Practice Performance - mean performance rate in 2019 was 0.83|0.69 in 2020|0.70 in 2021</t>
  </si>
  <si>
    <t>Access to the data is available and planned. This is a quantifiable study with data at hand.  Copy from staff notes I also found helpful:The necessary data elements required for the numerator and denominator can be found within structured fields and are recorded using commonly accepted coding standards. There are no fees for not-for-profit hospitals, healthcare systems, or practices to use the measure. Guidance on interactions with for-profit entities is provided.</t>
  </si>
  <si>
    <t>Well-defined. Copy from staff notes I also found helpful:Note a possible type-o in above assessment (reliability which exceeds the accepted threshold of 0.6.) The measure is well-defined and precisely specified.Across all years analyzed and individual clinician and practice levels, the reliability scores ranged from 0.804 to 1.000 with an overall average of 0.987. Within year and accountable entity level, the average reliability ranged from 0.964 to 0.998 and the vast majority of facilities had reliability greater than 0.9.Across all years analyzed and individual clinician and practice levels, hundreds of accountable entities and tens of thousands of patient encounters were included in the reliability analysis.The data were retrieved from 2021-2023 performance reports and reflect calendar years 2019-2021.</t>
  </si>
  <si>
    <t>Adequate power and with a CI of 0.95 The developer tested the validity of the data elements (both numerator and denominator) using a random sample of 500 patient encounters across 10 test sites. The developer scored encounters on each data element using both a measure abstractor and an automated algorithm and then evaluated the agreement between the two scoring methods using the Kappa statistic.Results: Kappa coefficient for the denominator data element was 0.96 (with a 95% confidence interval of 0.91 to 1.00), indicating almost 100% accuracy.Kappa coefficient for the numerator data element was 1.00 (with a 95% confidence interval of 1.00 to 1.00), indicating 100% accuracy.There are no denominator or numerator exclusions for this measure.</t>
  </si>
  <si>
    <t>Is this not an addressable fact that the study will spotlight these disparities and facilitate addressing the metric? Copy from staff notes I also found helpful:The developer cites disparities in opioid access and dosage among different racial groups, noting that Black and Hispanic patients were less likely to receive opioids than White patients (Black, -4.3 percentage points, 95% CI; Hispanic, -3.6 percentage points, 95% CI) and received lower daily doses (Black, -10.5 MMED, 95% CI; Hispanic, -9.1 MMED, 95% CI).</t>
  </si>
  <si>
    <t>The use is evident, the usability is in question - as the feedback or performance improvement is not provided - not used or not available yet? A simple edit to make the explanation for performance rate decline and how this data will improve that issue, will be of value here. Copy from staff notes I also found helpful:The measure is in use in two federal programs, and tools for QI include participation in a McKesson analytics platform (Practice Insights) and an ASCO-sponsored certification program. No significant feedback or unexpected findings are reported.Developers note a decline in performance rates, which they interpret as a clear ongoing need for the measure; no information about performance improvement in OEM-4 is provided (looks like not available yet).Developer notes that performance rates have declined (time frame not provided) but does not provide sufficient explanation for the decline.Additionally, the developer highlights the decline in performance rates from MIPS-Quality program data reflecting calendar years 2019-2021:Individual Clinician Performance - mean performance rate in 2019 was 0.86|0.79 in 2020|0.69 in 2019Practice Performance - mean performance rate in 2019 was 0.83|0.69 in 2020|0.70 in 2021</t>
  </si>
  <si>
    <t>Monitoring pain intensity is undoubtably valuable to patient care.  However, simply asking a patient about their pain intensity without requiring the clinician to develop plan to address elevated pain is inadequate. This is evidenced by data provided by the measure steward, as well Oncology Care Model data showing that although practices tend to perform high on measures associated with collecting a pain score, avoidable pain continues to be one of the most prevalent reasons for hospital ED visits.  Performance benchmarks indicate high performance for practices and individual clinicians asking about pain levels, but we know that pain is a persistent, unmanaged issue for a large percentage of patients with cancer.   Given the current state of our inadequate pain management and high performance on existing measures, perhaps a more relevant quality measure would be: 1) A combined quality measure to assess both pain intensity and plan of care for pain, or 2) A patient-reported outcome measure indicating pain improvement within a certain time period of follow up.</t>
  </si>
  <si>
    <t>Agree that all measure data elements can be documented in discrete fields within most EHRs.  Furthermore, both the eCQM (0384e)and MIPS CQM (registry- 0384) version of this measure have been fully implemented for the Oncology Care Model and Enhancing Oncology Care Model, indicating that EHRs have been able to accommodate the registry-version of the measure specification, in addition to the eCQM.   This sets a precedent that the pain intensity and pain care plan measures could be combined to create a single, more comprehensive measure.</t>
  </si>
  <si>
    <t>The same information is used to support the importance of this measure as  Measure 384 (companion measure). Citations are provided to support the large incidence of cancer, the importance and impact of pain control, and the lack of congruence between reported pain level and treatment.  This measure, like 384, is incorporated in practice guidelines. Clearly, this measure has face validity.  However, there are no citations supporting a connection between having a plan of care and adequate pain control. Since this measure has been in use for a number of years and according to the measure developers, has been selected by a large number of practices for MIPS and other quality programs, it seems appropriate to provide literature and data that support the association between having a plan of care and the outcomes in the logic model. </t>
  </si>
  <si>
    <t>The measure developers note that "feedback from EHRs, cancer registries, and oncology practices provide compelling evidence that the measure is easy to implement."  Examples from the sources of feedback would be appropriate to include. </t>
  </si>
  <si>
    <t>The measure developers state that all data elements - for both numerator and denominator - exist in structured fields. Sources of data for the numerator are not specified here - presumably data about opioid and non-opioid prescriptions would be trackable. How are other acceptable indicators of a plan of care like psych support, education and reassessment measured?  Reliability of this measure is evaluated using the same data sets reported for Measure 384. Signal to noise ratios are all within adequate limits. </t>
  </si>
  <si>
    <t>The method used for validity assessment compares record abstraction with automated algorithms using kappa statistic.  Given the length of time this measure has been in use and the number of practices choosing to report it, are other measures of concurrent and construct validity available? </t>
  </si>
  <si>
    <t>General information about disparities is provided in the importance section. No specific data related to equity and disparities are provided. </t>
  </si>
  <si>
    <t>The measure is in use in MIPS and other quality programs. There is some indication that the measure has topped out and may not be as helpful to guide practice changes. </t>
  </si>
  <si>
    <t>The same information was used to support the importance and feasibility of this measure as Measure 383. The main question is about the availability of data to go beyond the general statements here and demonstrate a consistent association between completion of the measure and outcomes noted in the logic model. Similarly, it would be important to have data supporting the construct validity of the measure, i.e., that it results in improved pain management.  </t>
  </si>
  <si>
    <t>Given incidence of cancer, this is an important measure. </t>
  </si>
  <si>
    <t>Some of the comments have mentioned the opiate epidemic suggesting that there might be a reduction in valid medications to cancer patients. The  NCCN Panel recommendations address history of opioid abuse, psychological issues, etc. In doing so, it does not ignore the clinical possibilities/ realities. This measure has no effect on the administration of the plan and it is not appropriate to criticize it for what it cannot do. My bigger concern is that the measure only requires that a plan is in place at the time the data was collected. I understand that PQM lacks the ability to verify that a treatment plan is appropriate. To do so would be seen in a poor light by the participating providers. However I would like to see this measure find a way to verify that treatment plans are implemented. This could be accomplished by finding a way to indicate if a treatment plan was reviewed. While this might be difficult to tie patient by patient, It might be possible to tabulate and track the total number of pain plan reviews.There has been an increase in reporting entities for the three years the program has results. This is encouraging. The scores fluctuated some so I am giving the most recent results the most focus.In the 2021 report,  51 of the 138 entities had Pearson score below .64. The patient encounters for these lowest providers comprises 53,103 patients. The providers who had a rating of 0 represented 14,461 patients, So on the face of it, very many patients included in the measures results for 2021 appeared not to have a pain management plan. This is very disconcerting. Period. </t>
  </si>
  <si>
    <t>The measure as implemented shows an increase in the data collected. I am not knowledgeable about the systems in place to make comments. My comments on importance make my recommendation Not Met but Addressable for feasibility too. The measure lacks enough rigor to evaluate whether the pain plans represent an important step in treatment. I would appreciate discussion of whether and how data can be collected to make this measure more meaningful. </t>
  </si>
  <si>
    <t>I have no concerns about the reliability. </t>
  </si>
  <si>
    <t>I have no concerns about the validity. </t>
  </si>
  <si>
    <t>ASCO has provided a summary of the resources available to providers for pain management, including some designed for particular types of cancer. Since the measure does not ask for plan specifics or a review of plans, it is difficult to know how a facility would benefit from the measure's report. On a patient level, the ability of a patient to engage in understanding and advocating for care will vary greatly. Even if patients knew that on aggregate, a provider does not create a formal pain management plan, they will likely be proactive in asking for pain management. So I doubt that this measure does much for the patient either. </t>
  </si>
  <si>
    <t>While having a treatment plan in place for cancer-related pain is an admirable goal, the current definition within the measure is quite broad: "use of opioids, nonopioid analgesics, psychological support, patient and/or family education, referral to a pain clinic, or reassessment of pain at an appropriate time interval." As such, it is not clear to me that having any plan in place to treat the patient's pain, even if it is medically the wrong plan, is any better than not having a plan.  </t>
  </si>
  <si>
    <t>How will it be determine that a documented care plan is in place?  How good is the technnology at determine that such a care plan exists?</t>
  </si>
  <si>
    <t>See above.  I don't understand how it is being determined that the numerator is being met.</t>
  </si>
  <si>
    <t>See above.  Presumably this measure already exists and is performing okay but I would like to understand it better.</t>
  </si>
  <si>
    <t>The subject nature of pain qualification makes this study important, full stop. In the face of the current climate of the opiate crisis, providers are much more stringent and aware of the risks of opiates. This sets up cancer patients to lack the needed medication, and interdisciplinary care outlined in the study (dirth of healthcare access at larger throughout the country). The study is important and this is outlined by the developer  Copying the staff notes here to ensure they are available to me later:The developer cites evidence regarding the incident rate of over 1.9 million cancer cases in 2023 and the prevalence of pain among cancer patients during treatment. There is a logic model linking the process where providers queries cancer patients undergoing chemotherapy or radiation about their pain intensity, optimizing pain management therapies, which leads to improved function by way of symptom control and pain management, thereby improving the quality of life of the cancer patient.The developer cites evidence of insufficient pain control for oncology patients, and disparities exist in pain control management. National Comprehensive Cancer Network's clinical practice guideline recommendations support this measure by recommending: Screening all patients for pain at each contact.Routinely quantifying and documenting pain intensity and quality as characterized by the patient (whenever possible). Include patient reporting of breakthrough pain, treatments used and their impact on pain, satisfaction with pain relief, pain interference, provider assessment of impact on function, and any special issues for the patient relevant to pain treatment and access to care.Performing comprehensive pain assessment if new or worsening pain is present and regularly for persisting pain.Performing pain reassessment at specified intervals to ensure that analgesic therapy is providing maximum benefit with minimal adverse effects, and that the treatment plan is followed.Pain intensity rating scales can be used as part of universal screening and comprehensive pain assessment.The developer cites disparities in opioid access and dosage among different racial groups, noting that Black and Hispanic patients were less likely to receive opioids than White patients (Black, -4.3 percentage points, 95% CI; Hispanic, -3.6 percentage points, 95% CI) and received lower daily doses (Black, -10.5 MMED, 95% CI; Hispanic, -9.1 MMED, 95% CI).The mean practice-level performance score varied from 0.68 (2019) to 0.50 (2021), and there remains room for improvement in the bottom 7-8 deciles.  Limitations:Although no direct patient input on the meaningfulness of the measure, the developer cites a 2022 study reporting that the study's patient and caregiver panel placed emphasis on the importance of routine pain screening, management, and follow-up.There appears to be little room for improvement in clinician-level performance scores, with a mean ranging from 0.88 to 0.90, and meaningful improvement limited to the bottom 3-4 deciles. Developers note that participants are allowed to self-select measures and may select those reflecting high performance rates, which could potentially mask a drop in practice-level performance. Rationale:There is a business case supported by credible evidence depicting a link between health care processes to desired outcomes for cancer patients. Actions providers can take to reach the desired outcome are outlined. Additionally, a gap in care remains that warrants this measure. Evidence cited showing disparities in access to opioids based on race/ethnicity suggests the possibility of a similar disparity in the measure focus, but this is not documented.</t>
  </si>
  <si>
    <t>See note below, agree - basic equation is in place. Staff note copy:The necessary data elements required for the numerator and denominator can be found within structured fields and are recorded using commonly accepted coding standards. There are no fees for not-for-profit hospitals, healthcare systems, or practices to use the measure. Guidance on interactions with for-profit entities is provided.</t>
  </si>
  <si>
    <t>See above Staff note copied here: Rationale:The developer tested the validity of the data elements (both numerator and denominator) using a random sample of 500 patient encounters across 10 test sites. The developer scored encounters on each data element using both a measure abstractor and an automated algorithm and then evaluated agreement between the two scoring methods using the Kappa statistic.Results: Kappa coefficient for the denominator data element was 0.96 (with a 95% confidence interval of 0.91 to 1.00)Kappa coefficient for the numerator data element was 1.00 (with a 95% confidence interval of 1.00 to 1.00)Based on these results the developer reports measure accurately distinguishes between good and poor quality.There are no denominator or numerator exclusions for this measure.</t>
  </si>
  <si>
    <t>See other study component notes. Staff notes copy here:Measure currently in use in MIPS (eligible entities can receive performance-based incentives) and the Enhancing Oncology Model (EOM-4; practices take on financial and performance accountability for episodes of care)Other tools for QI are Practice Insights by McKesson, a performance analytics tool used by subscribing providers, and the Patient-Centered Cancer Care Standards ASCO CertificationA performance gap remains at the practice level, where there could be meaningful improvements in at least the bottom 8 decilesProviders can send feedback via the CMS Helpdesk or via email to ASCO. They report the only feedback to date has been related to coding guidance and measure intentNo unexpected findings are reported Limitations:Based on review of logic model/testing attachment, meaningful improvement in the clinician-level measure is probably limited to the bottom 4 deciles, and no improvement has been made 2019-2021; mean performance at the practice level falls between 2019 and 2021 (0.68 to 0.50, however, developer does not provide a rationale for this decline.rationale The measure is in use in two federal programs, and tools for QI include participation in a McKesson analytics platform (Practice Insights) and an ASCO-sponsored certification program. No feedback that would affect measure specifications, or unexpected findings, are reported.Room for meaningful improvement in the clinician-level measure is minimal. There appears to be substantial room for improvement in the practice-level measure, but there has been a performance decline from 2019-2021, for which no rationale is offered.</t>
  </si>
  <si>
    <t>Met or not met with addressable factors - </t>
  </si>
  <si>
    <t>Monitoring pain intensity is undoubtably valuable to patient care.  However, simply asking a patient about their pain intensity without requiring the clinician to develop plan to address elevated pain is inadequate. This is evidenced by data provided by the measure steward, as well Oncology Care Model data showing that although practices tend to perform high on measures associated with collecting a pain score, avoidable pain continues to be one of the most prevalent reasons for hospital ED visits.  Performance benchmarks indicate high performance for practices and individual clinicians asking about pain levels, but we know that pain is a persistent, unmanaged issue for a large percentage of patients with cancer.  Given the current state of our inadequate pain management and high performance on existing measures, perhaps a more relevant quality measure would be: 1) A combined quality measure to assess both pain intensity and plan of care for pain, or 2) A patient-reported outcome measure indicating pain improvement within a certain time period of follow up.</t>
  </si>
  <si>
    <t>The staff review provides an overview of research support for the importance of this measure. Research provided overviews incidence of pain assessment in a limited number of studies using chart review and/or observation. Support also is provided for lack of alignment between pain assessment and treatment suggesting that simply assessing pain does not necessary lead to adequate treatment - a situation of necessary but not sufficient. Research support should be provided for the extent to which pain assessment increases the likelihood of a documented plan of care (companion measure 383) and adequate treatment. </t>
  </si>
  <si>
    <t>The measure developers indicate that all data required to report this measure currently are in structured fields which would support feasibility. They state that there is extensive feedback from a number of sources that this measure is easy to implement, however no data is provided to support these statements.  </t>
  </si>
  <si>
    <t>Reliability of this measure evaluated with signal to noise analyses from recent data. All were in acceptable limits. </t>
  </si>
  <si>
    <t>Validity was evaluated using a recent (2022) data set.  Kappa statistics were used to compare manual abstraction and an automated algorithm.  Please ask the measure developers to explain how this calculation is considered a measure of validity rather than reliability. </t>
  </si>
  <si>
    <t>The measure developers "encourage" stratification of the measure by race and ethnicity, but the measure is not required to be risk stratified. A limited amount of information about pain treatment and opioid access by race is provided in the importance narrative. No subsequent data relevant to equity specifically for this measure are provided. </t>
  </si>
  <si>
    <t>As noted in the staff review, there is limited room for improvement for this measure at the clinician level, more so at the practice level. Further analysis of usability should be provided to support continued use in MIPS and other quality programs. </t>
  </si>
  <si>
    <t>The measure has strong face validity; importance should be bolstered with provision of research connecting/showing a relationship between  measurement of pain intensity and appropriateness of treatment (a connection that is illustrated in the logic model). Some of the literature provided suggests that pain measurement doesn't necessarily improve adequacy of treatment. Limited data are provided to support statements of feasibility and equity. Scientific acceptability is supported with recent data from QCDR.  An explanation of the use of Kappa to support validity would be helpful. As noted in the staff review, this measure may be topped out at the clinician level - this should be discussed further.  </t>
  </si>
  <si>
    <t>The developer notes the below; there is no discussion on how this will be addressed at the practice level. This may be addressed in CBE 0383 as that measure discusses a documented plan of care for a cancer patient. Progress on ImprovementIn evaluating the QPP data, the average performance rate at the individual clinician level hovers around 89 percent, signaling some improvement. However, performance at the practice level remains quite low, indicating that a gap remains. </t>
  </si>
  <si>
    <t>Critical point of assessment of pain in all setting of cancer journey (chemo and radiation) and importance of addressing it </t>
  </si>
  <si>
    <t>feasibility with use of defined area in EMR is achievable </t>
  </si>
  <si>
    <t>decent reliability score </t>
  </si>
  <si>
    <t>good validity analysis </t>
  </si>
  <si>
    <t>The developer cites disparities in opioid access and dosage among different racial groups, noting that Black and Hispanic patients were less likely to receive opioids than White patients (Black, -4.3 percentage points, 95% CI; Hispanic, -3.6 percentage points, 95% CI) and received lower daily doses (Black, -10.5 MMED, 95% CI; Hispanic, -9.1 MMED, 95% CI).reporting per categorie is important to link it to care plan and use of opioid appropriately in all population </t>
  </si>
  <si>
    <t>need to understand the' no improvement " from 2019-2021 </t>
  </si>
  <si>
    <t>given this in general fall into advanced illness, I think it will keep improving addressing pain in this population with tweaks above it should be overall  pain , as patient get older , pain as SE from radiation or chemo might not be specific to an area </t>
  </si>
  <si>
    <t>Business case supported by evidence.  Unclear if measure variation remains as participants are allowed to self-select measures and may select those reflecting high performance rates, which could potentially mask a drop in performance.</t>
  </si>
  <si>
    <t>The necessary data elements required can be found within structured fields and are recorded using ICD-10.</t>
  </si>
  <si>
    <t>Measure currently in use in the CMS Merit-based Payment System (MIPS). Providers can send feedback via the CMS Helpdesk or via email to ASCO. </t>
  </si>
  <si>
    <t>Many lives are impacted by cancer and its treatments.  </t>
  </si>
  <si>
    <t>can capture needed datapoints from structured fields. </t>
  </si>
  <si>
    <t>As I mentioned in my 0384 comments, this is an important clinical aspect of overall care and a huge patient concern. The type of pain monitoring seems to differ depending on the facility used for follow up care. Whether or not this can be corrected, knowledge is power. Both patients and caregivers would be well served to understand the implications of the results to date. The 2021 practice performance table shows significant room for improvement with facilities.  This measure is essentially unchanged in the three years of reported results. In 2021, 108 of the 353 facilities reporting showed the minimum Pearson score. This represented over 15% of the total encounters. </t>
  </si>
  <si>
    <t>No concerns here. </t>
  </si>
  <si>
    <t>not required. I don't think much is gained by drilling down on demographics. Many people understand the links between communities of color, healthcare access and quality of care. </t>
  </si>
  <si>
    <t>The data is being gathered but this measure alone does not seem to be an incentive for the facilities or clinicians to improve the scores. While not wanting to suggest change will be easy, it would serve everyone for ASCO and it associated organizations to provide some context for a path to improvement. </t>
  </si>
  <si>
    <t>The amount of facilities that do not report pain management testing is very disturbing. </t>
  </si>
  <si>
    <t>I don't comletely understand the difference between measure 0384 and this measure (0384e).  Please clarify. </t>
  </si>
  <si>
    <t>How is the documentations of pain intensity being done by providers and how is this being captured in EMRs in order to count for this measure? Are radiation oncologists the providers who need to meet this measure for patients undergoing radiation?  If so, how does this work with including a single measure at the level of providers when the providers are both medical oncologists and radiation oncologists?</t>
  </si>
  <si>
    <t>Should we be concerned with the effect that this measure may have on opiate prescribing?  What monitoring in process is in place to ensure that there are no unintended consequences as a result of this measure?</t>
  </si>
  <si>
    <t>Pain is a subjective report, inherently difficult to quantify. The importance of this study is difficult to overstate, given the pendulum swings during the "5th vital sign" era and the opiate crisis of today. Agree with staff review points copied here:Although no direct patient input on the meaningfulness of the measure, the developer cites a 2022 study reporting that the study's patient and caregiver panel placed emphasis on the importance of routine pain screening, management, and follow-up.The developer cites evidence regarding the incident rate of over 1.9 million cancer cases in 2023 and the prevalence of pain among cancer patients during treatment. There is a logic model linking the process where providers queries cancer patients undergoing chemotherapy or radiation about their pain intensity, optimizing pain management therapies, which leads to improved function by way of symptom control and pain management, thereby improving the quality of life of the cancer patient.There is a business case supported by credible evidence depicting a link between health care processes to desired outcomes for cancer patients. Actions providers can take to reach the desired outcome are outlined. Based on reporting clincians and practices, a performance gap may only exist for the bottom 2-4 deciles; however, performance reported may skew high since participants can self-select the measures they would like to report. Evidence cited showing disparities in access to opioids based on race/ethnicity suggests the possibility of a similar disparity in the measure focus, but this is not documented.The developer cites disparities in opioid access and dosage among different racial groups, noting that Black and Hispanic patients were less likely to receive opioids than White patients (Black, -4.3 percentage points, 95% CI; Hispanic, -3.6 percentage points, 95% CI) and received lower daily doses (Black, -10.5 MMED, 95% CI; Hispanic, -9.1 MMED, 95% CI). </t>
  </si>
  <si>
    <t>The needed elements are in place and access is available.  Agree with staff review points copied here:The necessary data elements required for the numerator and denominator can be found within structured fields and are recorded using commonly accepted coding standards. There are no fees for not-for-profit hospitals, healthcare systems, or practices to use the measure. Guidance on interactions with for-profit entities is provided.</t>
  </si>
  <si>
    <t>Power and CI are as required Agree with staff review points copied here:The developer tested the validity of the data elements (both numerator and denominator) using a random sample of 500 patient encounters across 10 test sites. The developer scored encounters on each data element using both a measure abstractor and an automated algorithm and then evaluated agreement between the two scoring methods using the Kappa statistic.Results: Kappa coefficient for the denominator data element was 0.96 (with a 95% confidence interval of 0.91 to 1.00), indicating almost 100% accuracy.Kappa coefficient for the numerator data element was 1.00 (with a 95% confidence interval of 1.00 to 1.00), indicating 100% accuracy.There are no denominator or numerator exclusions for this measure.  </t>
  </si>
  <si>
    <t>Power and CI are as required  Agree with staff review points copied here:The developer tested the validity of the data elements (both numerator and denominator) using a random sample of 500 patient encounters across 10 test sites. The developer scored encounters on each data element using both a measure abstractor and an automated algorithm and then evaluated agreement between the two scoring methods using the Kappa statistic.Results: Kappa coefficient for the denominator data element was 0.96 (with a 95% confidence interval of 0.91 to 1.00), indicating almost 100% accuracy.Kappa coefficient for the numerator data element was 1.00 (with a 95% confidence interval of 1.00 to 1.00), indicating 100% accuracy.There are no denominator or numerator exclusions for this measure.  </t>
  </si>
  <si>
    <t>The measure is in use federally, yet feedback (not available) is required to make this use or usability understood. Performance actually declined at the practice level - this is good in respect to a study - there is a finding - discuss it, why. Coying the staff notes here to help me with details from the study:The measure is in use in two federal programs, and tools for QI include participation in a McKesson analytics platform (Practice Insights) and an ASCO-sponsored certification program. No feedback that would affect measure specifications, or unexpected findings, are reported.Developer reports improvement of 3 percentage points from 2020-2021 (clinician-level), but room for meaningful improvement for either clinician-level or practice-level performance may be limited to the lowest deciles. No rationale is provided for an apparent decline in the practice-level performance scores.</t>
  </si>
  <si>
    <t>Same information provided as for 384e.  This measure is a companion measure to 383 and both are components of the logic model. The importance of this measure is supported by the number of patients with a cancer diagnosis undergoing chemo or radiation each year and the impact of untreated or inadequately treated pain. One or more of the references indicate that even among patients whose pain intensity is documented, treatment is frequently inadequate. Support needs to be provided for the connection between measurement of pain intensity and pain control - as noted in review of 384e, the literature review indicates that measurement of pain intensity may be necessary but not sufficient to adequate pain control. </t>
  </si>
  <si>
    <t>The measure developers state that feedback indicates that the measure is easy to implement.  Available data to support this conclusion need to be provided. </t>
  </si>
  <si>
    <t>Reliability was evaluated using 2019 through 2021 data sets and signal to noise ratio.  Results are within acceptable limits. </t>
  </si>
  <si>
    <t>Validity was evaluated using 2022 QCDR data using the same procedure described for 384e. It would be helpful to explain how the use of a kappa statistic supports validity of the measure. </t>
  </si>
  <si>
    <t>General information about differences in pain treatment and access to pain treatment across ethnic groups is provided in the section on importance. No additional data are provided addressing equity. </t>
  </si>
  <si>
    <t>Data provided suggest that the measure may be topped out at the individual clinician level. Further justification should be provided to support continued use of this measure in MIPS and other quality performance programs. </t>
  </si>
  <si>
    <t>No additional comments </t>
  </si>
  <si>
    <t>The developer notes the below; there is no discussion on how this will be addressed at the practice level. This may be addressed in CBE 0383 as that measure discusses a documented plan of care for a cancer patient. Progress on ImprovementIn evaluating the QPP data, the average performance rate on this measure increased three percentage points between performance periods 2019 and 2021, indicating some improvement. However, a gap remains, particularly at the practice level. </t>
  </si>
  <si>
    <t>Measure currently in use in the CMS Merit-based Payment System (MIPS). Providers can send feedback via the CMS Helpdesk or via email to ASCO. Developers reference a mean 3 percentage point improvement in the measure from 2019 to 2021.</t>
  </si>
  <si>
    <t>reliable </t>
  </si>
  <si>
    <t>used in two programs </t>
  </si>
  <si>
    <t>The techniques and quantitative analysis are fine. </t>
  </si>
  <si>
    <t>My concern is reliability.  Although the aggregated numbers do not show a statistically different picture, I would like the developer to offer some ideas about the decline in events pulled into the data</t>
  </si>
  <si>
    <t> Not sure where to write this but just wanted to confirm that the denominator criteria of "undergoing chemotherapy" specifically means receiving IV chemotherapy (and seemingly at least 2 chemo administrations every 30 days) and does not include those receiving oral chemotherapy agents or "maintenance" chemotherapy once a month or less often than that.</t>
  </si>
  <si>
    <t>It sounds like this measure is already in place and so the data is presumably being successfully gathered but I do want to understand more about how doctors and practices are documenting pain intensity numerically and how information is being taken out of the medical record for reporting purposes (do all EMRs have a box to check or is AI technology being used to fetch this- how is this happening)? Additionally, does this metric apply to medical oncologists and radiation oncologists?  If 1 patient is receiving concurrent chemo and radiation, how is 1 score being generated when 2 providers from 2 different specialties are involved?  Or is only the medical oncologist involved in this metric and the medical oncologist is reporting on pain intensity while the patient is receiving radiation therapy also under a radiation oncologist's care?</t>
  </si>
  <si>
    <t>I think any metric about pain intensity grading needs to include proactive thoughts about unintended consequences leading to over-prescribing or unsafe prescribing of opiates in light of the continuing catastrophic effects that the opiate crisis is causing to American society.  How are we monitoring to ensure that this metric or others like this are not going to potentially worsen this problem?  </t>
  </si>
  <si>
    <t>Measure Title: Oncology: Medical and Radiation – Plan of Care for Pain</t>
  </si>
  <si>
    <t>CBE 0383</t>
  </si>
  <si>
    <t>Measure Title: Oncology: Medical and Radiation – Pain Intensity Quantified</t>
  </si>
  <si>
    <t>CBE 0384</t>
  </si>
  <si>
    <t>CBE 0384e</t>
  </si>
  <si>
    <t>Agree with PQM staff assessment</t>
  </si>
  <si>
    <t>Agree with PQM staff assessment; movement to eCQM or more automated abstraction would be preferred by next endorsement</t>
  </si>
  <si>
    <t>Agree w/ staff feedback</t>
  </si>
  <si>
    <t>Agree particularly with comment:Performance data are from 2008. If the gap in performance has narrowed, entity level reliability may be low, especially for entities with low denominator size. A signal-to-noise analysis of current data would provide important information about entity level reliability and the impact of denominator size on reliability.</t>
  </si>
  <si>
    <t>as above</t>
  </si>
  <si>
    <t>This section would benefit from current data as well</t>
  </si>
  <si>
    <t>n/a</t>
  </si>
  <si>
    <t>Strong data to support use of ACEi and ARB therapy in this population.</t>
  </si>
  <si>
    <t>Would benefit from more recent assessment of reliability.</t>
  </si>
  <si>
    <t>Would benefit from additional assessment of validity.</t>
  </si>
  <si>
    <t>Highlights concern regarding access and equitable care in different patient populations.</t>
  </si>
  <si>
    <t>In use for MIPS but unclear if associated with improvement.</t>
  </si>
  <si>
    <t>Criteria met or addressable across domains.</t>
  </si>
  <si>
    <t>Measure documentation provided indicates a high level of reliability.</t>
  </si>
  <si>
    <t>Agree with staff assessment of feasibility. A detailed, near-universal method for identifying denominator exclusions is important.</t>
  </si>
  <si>
    <t>The developer provided adequate evidence of face validity, albeit somewhat stale. Empirical tests of validity do not seem possible until the MIPS data are released.</t>
  </si>
  <si>
    <t>Agree with staff assessment. Empirical evidence of equity relationship would be helpful but may not be possible without MIPS data.</t>
  </si>
  <si>
    <t>This measure appears to be clinically important and useable, and aside from concerns about exclusions, the measure also appears to be feasible. Without MIPS data, we are unable to assess this measure fully.</t>
  </si>
  <si>
    <t>Agree with PQM staff comments</t>
  </si>
  <si>
    <t>Agree with PQM staff comments; could not find additional referenced information</t>
  </si>
  <si>
    <t>Staff analysis indicates there are not fees. However, it seems the developer responded to this question with "Indicate whether your measure or any of its components are proprietary, with or without fees.Proprietary measure or components with fees." Licensing fees are not charged to non-profit entities.Measure uses data that is easily identifiable/retrievable (standard fields, codes).</t>
  </si>
  <si>
    <t>Well defined, precisely specified. Recent reliability testing with strong reliability.Agree with staff assessment The Calculation Algorithms for Criterion 1 and 2 are very generic and lack details specific to this particular measure. The measure flow chart was more useful.One aspect that concerns me is that, in most EHRs, a "plan of care" can be carried over from visit to visit almost automatically. If the numerator statement "plan of care to address pain documented" is all that is needed, this can be accomplished in an EHR with two clicks. There is nothing to indicate the plan of care has been discussed with the patient, modified, etc. I realize that the using the presence of the plan of care simplifies the measure, but it also makes the measure less meaningful.</t>
  </si>
  <si>
    <t>Strong recent validity testing.</t>
  </si>
  <si>
    <t>Used in multiple programs.Developer did not adequately address recent declines in performance.</t>
  </si>
  <si>
    <t>not acceptable if there is low confidence in the numerator (i.e., # of plans in place)</t>
  </si>
  <si>
    <t>see above</t>
  </si>
  <si>
    <t>not described</t>
  </si>
  <si>
    <t>Literature review, including patient-identified areas of concern related to cancer treatments, are supportive of this measure importance.</t>
  </si>
  <si>
    <t>Data points easily built into the electronic medical record and existing workflow processes.</t>
  </si>
  <si>
    <t>High reliability.</t>
  </si>
  <si>
    <t>High validity.</t>
  </si>
  <si>
    <t>Opportunities exist for cross referencing additional patient demographics and characteristics in the electronic medical record with pain management care planning outcomes to identify areas of equity opportunity.</t>
  </si>
  <si>
    <t>Data/outcomes are actionable and address effective pain assessment as well as effective pain management care planning.</t>
  </si>
  <si>
    <t>Measure is valuable in identifying opportunities for improvement in key processes necessary for effective pain management, quantifying pain and development of effective care plans.</t>
  </si>
  <si>
    <t>All necessary information has been provided, and growth in usage of the measure has increased.</t>
  </si>
  <si>
    <t>The authors indicate that demographic data are not available at the patient-level; however, they do not acknowledge that geographic data of the providers may be available. A comparison of measure performance by Area Deprivation Index may be feasible and may elucidate some information about the relationship between measure performance and equity. Though this domain is optional, I encourage the developers to investigate further.</t>
  </si>
  <si>
    <t>Overall, the measure is well defined, important, feasible, and reliable. It is currently in use in several federal programs. The developers should provide additional analyses to improve their submission. At this time, entity-level validity and usability cannot be adequately evaluated. The developers may also consider using geographic data for providers to investigate equity relationships further.</t>
  </si>
  <si>
    <t>Instead of two process measures (0383 and 0384) combine into one measure; pain assessed and on the plan of care. It would be less burdensome for sites.</t>
  </si>
  <si>
    <t>Measure developers do not address how numerator elements coded to reflect a documented plan of care for pain were tested for reliability.</t>
  </si>
  <si>
    <t>Measure developers do not address how numerator elements coded to reflect a documented plan of care for pain were tested for validity.</t>
  </si>
  <si>
    <t>Given availability and access to repeat pain scores according to results for Measures 0383/e, it would be of value for measure developers to develop a new outcome measure to quantify a patient's pain score in the visit after completion of the documented plan of care.</t>
  </si>
  <si>
    <t>Agree with PQM staff assessment; was unable to find anything specific to equity</t>
  </si>
  <si>
    <t>Would like to see more clarity on how pain is being assessed and potential endorsement of a universal measurement tool (e.g., PROMIS-Pain)</t>
  </si>
  <si>
    <t>Overall, agree with PQM staff comments. Would like to see more on equity and standardization of PROMs used to assess for pain.</t>
  </si>
  <si>
    <t>agree with staff assessment</t>
  </si>
  <si>
    <t>agree with staff comments; seems straight forward</t>
  </si>
  <si>
    <t>not addressed in submission</t>
  </si>
  <si>
    <t>Would like to see more guidance on how this should be measured: pain or just cancer-related pain? what is the justification for the scale that is used?</t>
  </si>
  <si>
    <t>There is strong evidence for the need for improved/standardized assessment and management of pain among patients undergoing chemotherapy and radiation therapy.</t>
  </si>
  <si>
    <t>Data elements can easily be collected.</t>
  </si>
  <si>
    <t>Strong reliability scores.</t>
  </si>
  <si>
    <t>Strong validity scores.</t>
  </si>
  <si>
    <t>Not addressed but optional.</t>
  </si>
  <si>
    <t>The current use in MIPS and EOM models do not show improvement but this may due to variables other than effectiveness of this measure.</t>
  </si>
  <si>
    <t>Domains meet criteria and or have readily addressable changes.</t>
  </si>
  <si>
    <t>Measure importance is clearly outlined and supported by the literature.</t>
  </si>
  <si>
    <t>Data is easily obtained from existing entries in the electronic medical record and is built into existing workflow processes.</t>
  </si>
  <si>
    <t>High reliability metrics.</t>
  </si>
  <si>
    <t>High validity metrics.</t>
  </si>
  <si>
    <t>Additional literature review and/or review of existing data utilizing other patient identifying factors, could be performed to further investigate opportunities for equity improvement.</t>
  </si>
  <si>
    <t>The information provided adequately summarizes the reason this measure is important and identifies that gaps in the target population currently exist.</t>
  </si>
  <si>
    <t>The developers present ANOVA signal-to-noise ratios. At 0.826 and above, estimated entity-level reliability exceeds conventional standards of reliability. Encounter-level reliability is provided in validity section.</t>
  </si>
  <si>
    <t>The developers indicate that demographic data are not available at the patient-level; however, they do not acknowledge that geographic data of the providers may be available. A comparison of measure performance by Area Deprivation Index may be feasible and may elucidate some information about the relationship between measure performance and equity. Though this domain is optional, I encourage the developers to investigate further.</t>
  </si>
  <si>
    <t>Overall, the measure is well-defined, important, feasible, and reliable. It is currently in use in several federal programs. It is also an eCQM. The developers should provide additional analyses to improve their submission. At this time, entity-level validity and usability cannot be adequately evaluated. The developers may also consider using geographic data for participants to investigate equity relationships further.</t>
  </si>
  <si>
    <t>I think the data around practice gap still speaks to importance.THe disparities gap also speaks to importance</t>
  </si>
  <si>
    <t>agree with staff rating</t>
  </si>
  <si>
    <t>The 500 patient sampling over 10 practice sites kappa seems to suggest this is valid</t>
  </si>
  <si>
    <t>the gap is certainly there</t>
  </si>
  <si>
    <t>MIPS use</t>
  </si>
  <si>
    <t>Measure developers provide evidence of reliability testing and strong inter-rater reliability.</t>
  </si>
  <si>
    <t>Measure developers provide evidence of validity testing and strong validity.</t>
  </si>
  <si>
    <t>Measure developers indicate the use and usability of this measure nationally and internationally as an indicator of quality of oncology care.</t>
  </si>
  <si>
    <t>Agree with PQM staff comments; could not find additional information to assess this.</t>
  </si>
  <si>
    <t>Strong evidence for assessing (and managing) pain. But is the measure seems to be topped out. What will continued endorsement/use of the measure achieve?</t>
  </si>
  <si>
    <t>Agree with PQM staff assessment.</t>
  </si>
  <si>
    <t>Measure is in use in 2 federal programs. Seems to be topping out, at least as a clinician-level measure. No explanation re: decline in overall mean as a practice level measure.As I noted earlier under equity, there seems to be a move away from using simple pain scales such as a numeric scale or visual analog scale. This measure includes these scales in the definition of "quantify" and may be unintentionally promoting the use of such scales when there is growing evidence that a more comprehensive and person-centered assessment of pain is warranted.</t>
  </si>
  <si>
    <t>Seems to be topping out as a clinician-level measure.My biggest concern with this measure is it reduces pain assessment to "quantification." See comments re: equity and use.There is growing evidence that tools that quantify pain are not person centered and do not account for linguistic and cultural differences in how pain is communicated.</t>
  </si>
  <si>
    <t>Literature review provides supporting evidence of measure importance.</t>
  </si>
  <si>
    <t>Easily obtained via existing electronic medical record documentation and workflow processes.</t>
  </si>
  <si>
    <t>High validity performance.</t>
  </si>
  <si>
    <t>Opportunities for further exploration available by cross referencing other patient identifying factors readily available in the electronic medical record with these measure outcomes.</t>
  </si>
  <si>
    <t>Data is reliable, valid, and provides actionable information related to effective pain managment care planning.</t>
  </si>
  <si>
    <t>As currently specified, the performance gap appears closed. Is the existence of the measure keeping the gap closed? If the measure was no longer in use, would the gap widen?</t>
  </si>
  <si>
    <t>All necessary information has been provided. The measure is feasible though usage of the measure has decreased.</t>
  </si>
  <si>
    <t>Overall, the measure is well defined, feasible, and reliable. It is currently in use in several federal programs. The developers should provide additional analyses to improve their submission. At this time, entity-level validity and usability cannot be adequately evaluated. The developers may also consider using geographic data for providers to investigate equity relationships further. Most importantly, with most participants exceeding 0.90, the developers must address what gap this measure is addressing.</t>
  </si>
  <si>
    <t>It would have been helpful if the developers addressed the similarities and differences between 0384e and 0384 within each domain of the measure and commented on the need for both measures to be endorsed.</t>
  </si>
  <si>
    <t>Measure Title: Angiotensin Converting Enzyme (ACE) Inhibitor or Angiotensin Receptor Blocker (ARB) Therapy</t>
  </si>
  <si>
    <t>CBE 1662</t>
  </si>
  <si>
    <t>Regarding this comment:Developer notes that a possible unintended consequence is  suboptimal treatment with patients placed on very low doses of RAS blockade rather than having the dose properly titrated. To overcome this, the developer suggests it may be valuable for providers to link the measure to an electronic clinical reminder to review dosage.What is the data that such a clinical reminder would be effective?</t>
  </si>
  <si>
    <t>There are limitations associated with determining the population of interest using administrative/coded data or chart review but these can be addressed.  </t>
  </si>
  <si>
    <t>Studies referenced indicate a gap in care/treatment that, if impacted, could result in slowing of disease progression and/or prevention of patient death.  The current limitations presented by the measure include a lack of evidence of any performance improvement as a result of the data and measure information that has already been collected. </t>
  </si>
  <si>
    <t>A significant portion of the measure definition requires manual chart review in order to determine measure outcome scores.  Manual data extraction is labor intensive and also more susceptible to human error and/or intentional skewing of measure results.  It is highly recommended that specific codes be identified for inclusion in the EMR to allow for automated calculation and identification, eliminating the need for manual chart review and data extraction.  Manual chart review and data extraction also increases labor intensity because it requires an additional manual data entry once the chart has been reviewed.  Coded, automated responses built into the EMR eliminates the need for manual data entry once the review has taken place.</t>
  </si>
  <si>
    <t>The measure proposal indicates an opportunity to impact improved outcomes for various populations however, given that this measure is a process measure and does not address outcomes once the measure has been "met", it is unclear as to whether or not this measure will truly impact patient care outcomes.  The literature cited does not specify as to whether or not patients in at-risk populations have a lower incidence of prescribed ACE inhibitors/ARB therapy because it is not being offered, or for some other reason.  While the literature does indicate that there are poorer outcomes in certain at-risk populations, it is unclear that this measure would impact those outcomes and to what level.</t>
  </si>
  <si>
    <t>There is no evidence offered in the measure explanation indicating that the results of the measure would be/are utilized to improve patient care.  Because the proposed measure is purely a process measure, looking at whether or not a medication is prescribed, it does not capture what happens after that measure has been met.  In other words, a physician might prescribe a medication but there is no proposed follow-up offered as part of this measure to capture whether or not the prescription was filled, whether or not the patient is taking the medication, whether or not the patient is taking the medication according to provider instructions, as well as whether or not the prescribed dose is being adjusted over time in order to have maximum efficacy for the patient.  This measure addresses only a small portion of the potential need and the overall process.  </t>
  </si>
  <si>
    <t>The proposed measure presents some opportunity to initially address what has been identified in the literature as a lack of treatment proven to positively impact outcomes for particular patients with CKD.  However, there are concerns related to feasibility, as it (as written) requires a manual chart review process and subsequent manual data entry of results of the chart review for some portions of the measure.  In addition, being a process measure addressing only one aspect of the need (prescription of the ACE inhibitor/ARB therapy), it is unclear as to usability and how actionable the results would be.  Finally, because the measure addresses only the initial prescribing of the medication and not the many other factors impacting patient outcomes once that medication has been prescribed, the efficacy of the measure in achieving positive clinical outcomes, including to at-risk populations, is also unclear and unproven.</t>
  </si>
  <si>
    <t>The summary of the literature highlighting the association between ACE/ARB and a material outcome is robust. There is a documented gap in the use of ACE/ARB among the target population.</t>
  </si>
  <si>
    <t>The developer did not perform entity-level reliability tests. I'm concerned that the top 25% being at 100% may indicate that the measure is topped-out, which will negatively affect its entity-level reliability results. A test and findings will be necessary to adequately rate this section, but it appears this won't be possible until the MIPS data are released. IRR scores for data elements appear very robust.</t>
  </si>
  <si>
    <t>Concur with this staff analysis: There is a business case supported by credible evidence depicting a link between health care processes to desired outcomes for cancer patients. Actions providers can take to reach the desired outcome are outlined. Additionally, a gap in care remains that warrants this measure. Would like to have seen something about patient input on meaningfulness of measure. The cited 2022 study affirms the intent of the measure but is not the same as patient feedback on the measure.</t>
  </si>
  <si>
    <t>This measure is well defined and has exceptional reliability and validity. My main concerns:Developer did not address recent decline in performance.Lack of demographic data or addressing equity issues in light of broader, documented disparities in assessing and addressing pain.The simplicity of the measure may be at the expense of it being meaningful. The presence of a plan for addressing pain does not mean the plan is implemented or even tailored to the needs/priorities of the patient (person-centered). The same standardized fields that make the measure simple and easy to abstract also make it easy for such a plan to exist in the chart but be neither meaningful nor effective. </t>
  </si>
  <si>
    <t>What is the data in support of the position that having a documented plan in place leads to better patient outcomes? </t>
  </si>
  <si>
    <t>I find the statement "Feedback from EHRs, cancer registries, and oncology practices provides compelling evidence that this measure is easy to implement and presents minimal feasibility challenges" difficult to believe.  Clinical plans are very difficult to identify from patient records, and the only place to meaningfully do so would be in the narrative note which is not a structured field by definition. The fact that this data is used by other federal programs is not reassuring to me, unless it can be demonstrated that patient outcomes are improved by collecting this data. </t>
  </si>
  <si>
    <t>Would want more detail re: this staff point: "Developer notes that performance rates have declined (time frame not provided) but does not provide sufficient explanation for the decline."</t>
  </si>
  <si>
    <t>The authors outline the importance of standardizing documentation of the pain management plan for patients undergoing chemotherapy and/or radiation therapy who report pain. </t>
  </si>
  <si>
    <t>Assessment of pain and documentation of management plan can be readily incorporated into workflow and can be measured through structured data elements. </t>
  </si>
  <si>
    <t>The measure has high reliability scores. </t>
  </si>
  <si>
    <t>The measure has outstanding validity scores. </t>
  </si>
  <si>
    <t>The authors did not make a point of addressing equity but this is optional. </t>
  </si>
  <si>
    <t>The authors note that this measure is already in use for EOM and MIPS programs. There has not been improvement to date but it is unclear why. </t>
  </si>
  <si>
    <t>This measure meets criteria in most domains. In those in which it doesn't, the changes can be readily addressed. </t>
  </si>
  <si>
    <t>The information provided adequately summarizes the reason this measure is important and identifies that gaps in the target population currently exist. Because the cohorts change considerably over the years 2019, 2020, and 2021, comparisons of means and distributions across years are not possible. I also agree with a comment from another member that the definition of a plan is too broad. Currently a documented plan is defined as "A documented plan of care may include: use of opioids, nonopioid analgesics, psychological support, patient and/or family education, referral to a pain clinic, or reassessment of pain at an appropriate time interval." Is there any relevant medical evidence to narrow this definition further?</t>
  </si>
  <si>
    <t>At 0.8 and above, estimated entity-level reliability exceeds standards. Unsurprisingly, reliability appears to weaken for providers with fewer patients. Encounter-level reliability is provided in validity section. The number of patient encounters for data set #6 was omitted.</t>
  </si>
  <si>
    <t>With very high kappa values, encounter-level validity is satisfied. The elements of the measure appear accurately measured. Entity-level validity is not provided. As a maintenance measure that has been in existence for several years, the submission should also include measures of concurrent validity. How correlated is this measure to other measures related to patient quality for pain or cancer? Are the correlations reasonable?</t>
  </si>
  <si>
    <t>While the developers provide good evidence to suggest that providers can improve, the developers provide no evidence of improvement, which suggests that the measure may be of limited usability. Without a stable cohort to compare across years, the claim that there is a decline in performance is spurious. If the authors can limit their presentation of performance to a stable cohort and a decline still exists, then the authors should explain why a decline would occur. The period was 2019-2021. Did the PHE play a role?</t>
  </si>
  <si>
    <t>Measure developers address the importance of this measure for a sub-group of oncology patients who receive radiation therapy treatment and those who receive a chemotherapy administration procedure.  Since the endorsement of this measure in 2017, an increasing number of oncology patients receive other forms of treatments that are not addressed by the developers.  Cancer patients receiving other treatment modalities also experience pain and the developers could consider expanding this measure to include these other sub-groups of oncology patients as additional populations in the reported rate of this measure.</t>
  </si>
  <si>
    <t>Measure developers have not updated measure specifications for the numerator to reflect the stated NCCN clinical practice guideline recommendations for an appropriate plan of care for oncology patients experiencing pain.  This could lead to differences in coding for the numerator that do not reflect differences in quality of care.</t>
  </si>
  <si>
    <t>Measure developers indicated that differences could exist and that care settings are encouraged to track additional data that could reflect differences in health equity but these have not been included in measure specifications and analyses according to those data were not reported.  </t>
  </si>
  <si>
    <t>Measure developers indicate the use and usability of this measure nationally and internationally as an indicator of quality of oncology care.  No evidence is reported regarding improvements over time of a documented plan of care for oncology patients experiencing pain.</t>
  </si>
  <si>
    <t>Data can be used to identify gaps in care related to pain management.  The measure identifies patients who report pain but for which no plan of care has been developed to address the patient pain management needs.</t>
  </si>
  <si>
    <t>Measure provides transparency around effective pain management care planning.  While data indicates that there may be little improvement and/or decline in outcomes, this is not likely due to the measure itself but perhaps more indicative of a lack of quality performance improvement efforts/programs.</t>
  </si>
  <si>
    <t>All necessary information has been provided. </t>
  </si>
  <si>
    <t>While the developers provide good evidence to suggest that providers can improve, the developers provide flawed evidence of improvement. Without a stable cohort to compare across years, the claim that there is a decline or improvement in performance is spurious. The developers must first present trends across a stable cohort and then argue that the trends are evidence of usability. Note that 2019-2021 spans the PHE, which may further confound interpretation of trends.</t>
  </si>
  <si>
    <t>THis line says it all:  This is evident from the considerable number of practices that report this measure to the Centers for Medicare and Medicaid Services (CMS) via the Merit-based Incentive Payment System (MIPS) program.</t>
  </si>
  <si>
    <t>important, feasible, valid and in useI think the finding that individual clinician level hovers around 89 percent, signaling some improvement but  performance at the practice level remains quite low, indicating that a gap remains is excellent fodder for the next generation of quality measure in this space. I am please to see with all the focus on potential harms of opioids which some have worried has led to potential restriction in access to pain meds for cancer patients, that the developers  are not aware of any unintended consequences related to this measure. </t>
  </si>
  <si>
    <t>The measure specifications do not specify who documents the pain intensity or collect information regarding who documented the score in the electronic health record.  Differences in scores across different physician practices or clinicians may reflect differences in which oncology team member, from a medical assistant to the oncologist, who asked the patient's score.The measure specifications do not include any exclusions.  While this decreases the burden of data collection, it does not allow for capture of differences in scores and/or exclusions according to patients' cognitive ability to respond to a standard pain instrument or account for patients' choice to decline to provide a rating.</t>
  </si>
  <si>
    <t>Measure developers indicated that differences could exist and that care settings are encouraged to track additional data that could reflect differences in health equity but these have not been included in measure specifications and analyses according to those data were not reported. </t>
  </si>
  <si>
    <t>Data elements from defined fields in medical record, limiting resources/burden. </t>
  </si>
  <si>
    <t>THe numerator instructions for this measure state: "Pain intensity should be quantified using a standard instrument, such as a 0-10 numerical rating scale, visual analog scale, a categorical scale, or the pictorial scale. Examples include the Faces Pain Rating Scale and the Brief Pain Inventory (BPI)." But there is a signicant difference between the Faces Scale and the BPI. There is also a evidence of pain being underrecognized and undertreated in African Americans, persons with low English proficiency, persons with cognitive or intellectual impairment, and several other populations and that simple rating scales (such as Faces or Numerical Rating) are often suboptimal tools for assessing pain in these populations. The measure treats simple rating scales and the BPI as equivalent, when they are not.  This measure focuses on only one aspect (quantify) of one recommendation of the cited clinical practice guideline:Routinely quantify and document pain intensity and quality as characterized by the patient (whenever possible). Include patient reporting of breakthrough pain, treatments used and their impact on pain, satisfaction with pain relief, pain interference, provider assessment of impact on function, and any special issues for the patient relevant to pain treatment and access to care.As this measure seems to be topping out, perhaps it should be upgraded to focus on more pain assessment that goes beyond a simple rating scale and, in the process, addresses recognized gaps in pain assessment among various populations.</t>
  </si>
  <si>
    <t>Ideally, pain assessment would not be limited to only the scales listed but would also include assessment of pain impact on function. The importance rating would be increased if the measure guided documentation of functional impact of pain and a multimodal plan of care to address the pain. </t>
  </si>
  <si>
    <t>This can be easily incorporated into workflow and can be readily measured. </t>
  </si>
  <si>
    <t>The reliability scores are high, much above the threshold. </t>
  </si>
  <si>
    <t>The validity scores are high per Kappa coefficients. </t>
  </si>
  <si>
    <t>The measure would benefit from explicit discussion of impact on equity. </t>
  </si>
  <si>
    <t>Measure is in use for MIPS and EOM. However, there may need to be more explicit description of what is needed in the documented pain assessment and management which would be able to demonstrate more meaningful improvement with initiation of this measure. </t>
  </si>
  <si>
    <t>While there are areas in which the criteria are not sufficiently met, they can be readily addressed. </t>
  </si>
  <si>
    <t>Using ANOVA signal-to-noise ratios, the developers present entity-level reliability. The ratios meet or exceed 0.859, which exceeds conventional standards for reliability. This is unsurprising considering that about half of the participants have no within-provider variance (aka noise) because their performance is 1.0 or 0.0. Encounter-level reliability is provided in validity section.</t>
  </si>
  <si>
    <t>While the developers provide good evidence to suggest that providers can improve, the developers muddled evidence of improvement. Without a stable cohort to compare across years, the claim that there is an improvement in performance is spurious. If the authors can limit their presentation of performance to a stable cohort and improvement still exists, then the authors should explain why. The period was 2019-2021. Did the PHE play a role?</t>
  </si>
  <si>
    <t>This certainly seems feasible and I agree that the data is available from the EHR. That said, the developer might benefit (and strengthen the studies validity and value) from detailing this process. Staff notes copied here:Developer comment: While denominator exclusions may be more difficult to automate without development of specific codes or the use of sophisticated technology, such as Natural Language Processing to electronically œread the chart for exclusions, we do not believe this makes the measure unfeasible. Rationale:An explicit articulation of the people, processes, and technology required for data collection and reporting is likely to have a significant impact on domain rating. However, the developer does not anticipate that the current lack of coded data for denominator exclusions makes the measure infeasible. The committee may consider asking the developer to elaborate on this. </t>
  </si>
  <si>
    <t>The times are changing and electronic Rx'ing for example, may significantly change this study - let alone online pharmacies (yet this would not be prudent to expect, given the still novel nature of this concept). The CI worried me, as mentioned above.  Staff notes copied below: For validity, the submission relies primarily on face validity evidence from a technical expert panel, a American Society of Nephrology (ASN) quality committee, KDIGO guidelines, and published literatureThe developer convened a technical expert panel (N=19), which reached consensus of agreement on the statement, "the scores obtained from the measure as specified will accurately differentiate quality across providers."In addition, the ASN quality committee (2019) conducted a structured measure evaluation and the ACEi/ARB measure was assessed as "high" on validity. The Kidney Disease Improving Global Outcomes (KDIGO) 2012 guidelines recommend that œan ARB or ACE-I be used in both diabetic and non-diabetic adults with CKD and urine albumin excretion &gt;300 mg/24 hours (or equivalent) (Recommendation 3.1.7, 1B). The KDIGO 2021 Clinical Practice Guideline on the Management of Blood Pressure (BP) in CKD recommended œstarting renin-angiotensin-system inhibitors (RASi) (ACEi or ARB) for people with high BP, CKD, and severely increased albuminuria (G1“G4, A3) without diabetes and œfor people with high BP, CKD, and moderately-to-severely increased albuminuria (G1“G4, A2 and A3) with diabetes (Recommendations 3.2.1 and 3.2.3, 1B).The developer cites evidence from published literature (six studies) on the performance gap in ACE inhibitor and ARB usage, and the impact of population health efforts to increase the use of ACEi/ARB. Limitations:Submission cites empirical testing from an earlier PQRS version of the measure (conducted in 2007) from four (4) sites with CKD/ESRD samples ranging from 24-30.The developer reports data element testing results as: Measure (N, % Agreement, Kappa ( 95% Confidence Interval))ACE Inhibitor or ARB Therapy Measure (73, 93.15%, 0.8047 (0.6395- 0.9699)There is no empirical demonstration of entity-level (measure score) validity.</t>
  </si>
  <si>
    <t>The measure steward states, œCKD is a major public health problem; a total of 37 million Americans have CKD. There is a clear performance gap in ACE inhibitor and ARB usage among patients with CKD, with only 40 percent of CKD patients receiving an ACEi/ARB in NHANES data (Murphy et al., JASN, 2019). Population health efforts to increase the use of ACEi/ARB in American Indians and Alaska Natives have been associated with a decrease in incident kidney failure related to diabetic kidney disease (Bullock et al., MMWR Morbidity and mortality weekly report, 2017). In summary, this measure is a central component of high-quality nephrology care, as ACE inhibitors and ARBs decrease the rate of kidney failure, cardiovascular outcomes, and mortality in patients with CKD and proteinuria.This is compelling rationale for a quality measure in this arena to improve the use of ACE inhibitors and ARBs in patients with CKD.  In the absence of performance data from the MIPS program, the literature appears to support a gap in care- œAmong patients with any CKD, use of ACEIs/ARBs is 40% according to data from the National Health and Nutrition Examination Survey.  Among those with severely increased albuminuria (urine albumin-to-creatinine ratio of &gt;300 mg/g) and hypertension without diabetes, ACEi/ARB use was only 33%. According to 2020 USRDS data, only 56% of Medicare beneficiaries are receiving ACEi/ARBs. </t>
  </si>
  <si>
    <t>Developer did not really address equity. The lack of demographics in the MIPs data and the masking of demographics in the McKesson data and no efforts by the developer means inequities are not recognized or addressed. This is a concern given the evidence that there are inequities in pain management, including management of cancer pain:J Gen Intern Med. 2019 Mar; 34(3): 435“442. doi: 10.1007/s11606-018-4785-zProc Natl Acad Sci U S A. 2016 Apr 19; 113(16): 4296“4301. doi: 10.1073/pnas.1516047113Anesthesiol Clin 2023 Jun;41(2):471-488. doi: 10.1016/j.anclin.2023.03.008 </t>
  </si>
  <si>
    <t>Would want clarification/more discussion of this point: -  Submission notes a potential unintended consequence of suboptimal treatment with patients placed on very low doses of RAS blockade rather than having the dose properly titrated. Can this be mitigated?</t>
  </si>
  <si>
    <t>Feedback received from the ASN Quality Committee included: May cause increased rates of hyperkalemia and/or creatinine elevation, particularly in advanced CKD stages, and requires monitoring.More information or analytics should be presented on what these numbers look like over various demographics. </t>
  </si>
  <si>
    <t>The data and additional content provided by the measure steward supports reindorsement. However, this measure has been available for decades, stemming back to the Meaningful Use and Physician Quality Reporting System days.  Asking patients about pain has become standard of care, but effectively managing pain occurs less frequently.  Current 2023 CMS Benchmarks for both the versions of this measure specification are high and considered topped out - eCQM (93%) and MIPS CQM (85%). What is more relevant to measure is comprehensive pain assessment and management. Therefore, the ideal version of this measure would be to combine both MIPS 143 (#0384/0384e) and MIPS 144 (0383) which would assess the percentage of cancer patients on treatment that have had their pain assessed, and if pain is present, do they have a plan of care in place with the care team.  This is essentially what CMMI has done for the Enhancing Oncology Model.  This would raise the bar, creating greater opportunity for performance improvement and ensure that action is taken when there is a positive pain score.  In addition, it would ensure that the same patient population is being addressed across these two activities (pain score and plan).  In it's current state, there is no full view of all patients eligible to be screened with the numerator = (no pain + pain with plan).Combining the pain intensity and pain care plan into one measure is feasible.  Both the eCQM and MIPS CQM (registry) version of this measure have been fully implemented for the Oncology Care Model and Enhancing Oncology Care Model, indicating that EHRs have been able to accommodate the registry-version of the measure specification, in addition to the eCQM.  Furthermore, there is a precedence for other similar measures: Depression Screening and Plan of Care, Tobacco Screening and Plan, BMI Screening and Plan, Alcohol Use Screening and Plan, to name a few.  These measures all require screening the full eligible patient population, and if positive, a plan must be documented.   </t>
  </si>
  <si>
    <t>As a patient/caregiver this quality measure is very important as it discusses encounters with cancer patients receiving chemotherapy or radiation who report having pain with a documented plan of care to address this pain. I realize this measure only addresses a plan of care being developed and monitored, not that the plan adequately addresses the pain the patient is having.  From the developer:However, many oncology patients report insufficient pain control. (9) A retrospective chart review analysis found an 84 percent adherence to the documentation of pain intensity and 43 percent adherence to pain re-assessment within an hour of medication administration. (10) An observational study found that over half of its cancer patients had a negative pain management index score, indicating that the prescribed pain treatments were not commensurate with the pain intensity reported by the patient.</t>
  </si>
  <si>
    <t>The developer notes that the measure's data capture can be seamlessly integrated into existing physician workflows and data collection tools without requiring any significant modifications."  "Numerous healthcare practices have already set up their workflows to gather this information, highlighting its easy adoption. This is evident from the considerable number of practices that report this measure to the Centers for Medicare and Medicaid Services (CMS) via the Merit-based Incentive Payment System (MIPS) program.</t>
  </si>
  <si>
    <t>The developer notes the below and did not address how this quality-of-care gap will be addressed with this measure. As a patient/caregiver I would also ask if pain management rules (implemented due to the opioid crisis) impacted the rates at which long-acting opioids were prescribed and for more data on the actual numbers (by race, age, and gender) of patients with cancer discussed in this measure. I was unable to access reference (11) as this is a paid subscription. Disparities exist as well, for example, a recent study evaluated opioid prescription fills and potency among cancer patients near end of life between 2007-2019. The study found that while all patients had a steady decline in opioid access, Black and Hispanic patients were less likely to receive opioids than White patients (Black, -4.3 percentage points, 95% CI; Hispanic, -3.6 percentage points, 95% CI) and received lower daily doses (Black, -10.5 MMED, 95% CI; Hispanic, -9.1 MMED, 95% CI). Also noted (from the developer) is CMS did not capture nor provide any patient-level socio-demographic variables and therefore no patient demographic data is available. McKesson's Practice Insights QCDR masked patients' demographic data to protect privacy during medical chart audits and did not provide patient demographics.</t>
  </si>
  <si>
    <t>Per the developer considerable number of practices that report this measure to the Centers for Medicare and Medicaid Services (CMS) via the Merit-based Incentive Payment System (MIPS) program. The MIPS-Quality program data were retrieved from 2021-2023 performance reports and reflect calendar years 2019-2021. The observed performance rates indicate a concerning decline in quality and suggest that there is ample opportunity for improvement in both individual clinician and practice performance. More data should be provided on the decline in quality and how improvements will be implemented.</t>
  </si>
  <si>
    <t>The data and additional content provided by the measure steward supports reindorsement. However, this measure has been available for decades, stemming back to the Meaningful Use and Physician Quality Reporting System days.  Asking patients about pain has become standard of care, but effectively managing pain occurs less frequently.  Current 2023 CMS Benchmarks for both the versions of this measure specification are high and considered topped out - eCQM (93%) and MIPS CQM (85%). What is more relevant to measure is comprehensive pain assessment and management. Therefore, the ideal version of this measure would be to combine both MIPS 143 (#0384/0384e) and MIPS 144 (0383) which would assess the percentage of cancer patients on treatment that have had their pain assessed, and if pain is present, do they have a plan of care in place with the care team.  This is essentially what CMMI has done for the Enhancing Oncology Model.  This would raise the bar, creating greater opportunity for performance improvement and ensure that action is taken when there is a positive pain score.  In addition, it would ensure that the same patient population is being addressed across these two activities (pain score and plan).  In it's current state, there is no full view of all patients eligible to be screened with the numerator = (no pain + pain with plan).Combining the pain intensity and pain care plan into one measure is feasible.  Both the eCQM and MIPS CQM (registry) version of this measure have been fully implemented for the Oncology Care Model and Enhancing Oncology Care Model, indicating that EHRs have been able to accommodate the registry-version of the measure specification, in addition to the eCQM.  Furthermore, there is a precedence for other similar measures: Depression Screening and Plan of Care, Tobacco Screening and Plan, BMI Screening and Plan, Alcohol Use Screening and Plan, to name a few.  These measures all require screening the full eligible patient population, and if positive, a plan must be documented. </t>
  </si>
  <si>
    <t>As a patient/caregiver this quality measure (and 0384e) is very important as it discusses encounters with cancer patients receiving chemotherapy or radiation and evaluates their pain intensity (routine screening and management). I did notice in the measure it states, Although there have been some improvements, as evidenced by data obtained from the CMS Quality Payment Program, subpar pain management amongst cancer patients persists. This may be addressed in CBE 0383 as that measure discusses a documented plan of care for a cancer patient. Also stated in this measure:Evidence of Performance Gap or Measurement GapThe MIPS-Quality program data were retrieved from 2021-2023 performance reports and reflect calendar years 2019-2021. The average performance rates suggest continued room for improvement in practice performance rates.  It is possible that when data for 2022 “ 2023 is available there may be increased performance rates.  On a side note, in the Measure Specifications - Measure Rationale section “ calculation of measure score “ it says, If the visit does not meet the numerator, this case represents a quality failure. To a patient/caregiver this would represent an exclusion “ not failure.</t>
  </si>
  <si>
    <t>The developer notes the below but did not address how this quality-of-care gap will be addressed with this measure. This may be addressed in CBE 0383 as that measure discusses a documented plan of care for a cancer patient. Disparities exist as well, for example, a recent study evaluated opioid prescription fills and potency among cancer patients near end of life between 2007-2019. The study found that while all patients had a steady decline in opioid access, Black and Hispanic patients were less likely to receive opioids than White patients (Black, -4.3 percentage points, 95% CI; Hispanic, -3.6 percentage points, 95% CI) and received lower daily doses (Black, -10.5 MMED, 95% CI; Hispanic, -9.1 MMED, 95% CI).</t>
  </si>
  <si>
    <t>The developer notes the below and did not address how this quality-of-care gap will be addressed with this measure. This may be addressed in CBE 0383 as that measure discusses a documented plan of care for a cancer patient. Disparities exist as well, for example, a recent study evaluated opioid prescription fills and potency among cancer patients near end of life between 2007-2019. The study found that while all patients had a steady decline in opioid access, Black and Hispanic patients were less likely to receive opioids than White patients (Black, -4.3 percentage points, 95% CI; Hispanic, -3.6 percentage points, 95% CI) and received lower daily doses (Black, -10.5 MMED, 95% CI; Hispanic, -9.1 MMED, 95% CI).</t>
  </si>
  <si>
    <t>Data submitted to support the measure's validity and reliability is outdated.  Given the changes in EHRs and medical practice, the measure should have been retested for validity and reliability.  The inter-rater reliability testing showed promising results, but this should need to be current for re-endorsement. Historically, Empirical Validity Testing has been required for maintenance evaluation.  This would indicate that Face Validity is insufficient. Statistical analysis, such as a correlation coefficient, is a more robust assessment of validity.</t>
  </si>
  <si>
    <t>It appears that this quality measure was endorsed in 2015 which would explain why most of the data is old. References cited throughout the measure recommending the use of ACE inhibitors and ARB's are also relatively old, it would benefit this measure to provide current data references for trends. Some referenced data (¦Among patients with any CKD, use of ACEIs/ARBs is 40% according to data from the National Health and Nutrition Examination Survey) cannot be viewed/located by a patient/caregiver. As for the scientific data, and as a patient/caregiver, I find the sample sizes too small. 4 Sites had approximately 30 patients each for a total of 112 CKD patients. As a patient/caregiver I would have expected at least 25 sites throughout the US and the sample size of 50 CKD patients per site. This data could most likely be retrieved from an electronic medical records system like Epic.</t>
  </si>
  <si>
    <t>Don't know as no current performance data</t>
  </si>
  <si>
    <t>The concept of utilizing ACE or ARB to aid in kidney function early in CKD treatment still seems to be supported. See https://pubmed.ncbi.nlm.nih.gov/31939197/ and https://www.ajkd.org/article/S0272-6386(22)00522-4/fulltext  Measure 1662 identifies correctly the medical considerations for using RAAS well with the following limitations:1.  The renal benefit of these drugs is primarily in the reduction of proteinuria. So while diabetic patients are important, it is not a criteria for inclusion. The measure cites several studies that focus on diabetic nephropathy. 2. In evaluating the numerator and denominator, I would suggest that the stages of kidney disease be removed. ACE inhibitors are known to reduce creatinine clearance at least initially due to the reducing blood pressure/ flow. With patients in stage 5, they need all the clearance possible. The decision about the tradeoffs between hypertension and creatinine is best left to the patient's nephrologist. To have a measure that includes this population is to discourage patient focused care. 3. Is there a need to distinguish secondary hypertension from primary hypertension? Not all CKD is tied to diabetes or primary hypertension. Is it the expectation of the measure that both groups would be treated the same? I concur with these additional limitations expressed by the PDQ staff: There is no empirical demonstration of an association between the measure focus and a material outcome. See my comments in Use/ Usefulness.Submission notes a potential œunintended consequence of suboptimal treatment with patients placed on very low doses of RAS blockade rather than having the dose properly titrated. This goes to the diversity of the diversity of CKD patients' health complexity. However I see this same issue with Measure 0383. This is a challenging issue with all measures. If PDQ and CMS are wiling to take a more active role in monitoring standard of care, thinks might change. Although I have no objective data, it would seem that the current financial incentives under MIPS are not making a material difference.Submission does not mention any other potential adverse effects requiring monitoring (e.g., hyperkalemia)The study mentions hyperkalemia as a concern but does not screen for it when the data is initially collected. It also has no mechanism for accounting for hyperkalemia after the initiation of RAAS medications.</t>
  </si>
  <si>
    <t>This section is sparse. While the data gathering technique is well defined, the sample size was low and only included one year's data.</t>
  </si>
  <si>
    <t>The evidence cited that œonly 40 percent of CKD patients receiving an ACEi/ARB does not take into account the diversity of CKD patients' medical condition. As a practical matter, unless a measure provides more detail about how to evaluate RAAS treatments in relation to the diagnosis, it is difficult to see the value. Diabetes nephropathy may be addressed correctly with this measure if it includes a tool to measure follow up. However will it be equally as meaningful for lupus, polycystic disease or cancer diagnosis?  Clinicians know the differences already without checking their performance in an aggregate measure.It appears that most of the institutions involved in the results presented are large institutions. If the measure developer is only focused on larger providers, there might be a path to resolve this. Otherwise, the measure's lack of direction renders it marginally useful to practitioners. Patients especially in the early stages of CKD are not well educated. They will tend to follow the regime of their nephrologist. If they fail to understand the long term effects of hypertension, they will not investigate further. If there was a way to certify that urea, liver panel, potassium levels and renal panel labs were checked, it would be easier to sign on for this measure. Without evidence of follow up lab work to monitor the start of a RAAS protocol, CMS will not have a clear picture of its usefulness. </t>
  </si>
  <si>
    <t>Data submitted supports the measure's feasibility, validity and reliability.  Sample size is statistically valid and data element-level testing is robust.</t>
  </si>
  <si>
    <t>Users would benefit from clarification around the definition of pain.  For example, it is unclear if all pain should be documented or specifically cancer-related pain.  Working with oncologists, there has been much discussion around whether they should be addressing unrelated pain, such as chronic back pain, a recent broken bone, or nasal sinus pain from a cold.  Clearer guidance within the measure specification would resolve this.In addition to this, in the measure's current state, there is not clear guidance on situations where a patient is under the care of a medical oncologist and radiation oncologist simultaneously.  For example, if a patient sees both the medical oncologist and radiation oncologist on the same visit day, should both physicians document a pain scale and subsequent plan of care for pain?  Should the patient be in the denominator twice for that same day?  Moreover, how does this impact the patient's experience of care?</t>
  </si>
  <si>
    <t>I disagree with staff assessment in two areas and recommend a MET rating. There was mention that there was little room for improvement. However in the 2021 practice performance table, 15 of the 51 facilities showed a Pearson score of less than .59. While this only represents about 7.5% of the total encounters, if you are in one of those facilities, it is hard to be confident that you are receiving adequate care. It is impossible to ascertain from the aggregated statistics but it may well be that the facilities which underperform may be rural due to the fewer number of patients per facility.Secondly, from a patient's perspective, it seems worthwhile to continue this measure while encouraging data gathering that is more uniform and consistent. It sends a message to providers that pain management is important. In addition, since pain is an important factor in positive outcomes, it would be counterproductive to not be aware of decreased pain measurement.As an aside, in oncology as in other fields, it is important to manage expectations of pain relief: The measure states in part that¦negative pain management index score, indicating that the prescribed pain treatments were not commensurate with the pain intensity reported by the patient. It can be challenging to provide pain management care to the level that any person might like, i.e. in an oncology setting, it is difficult to meet a patient's expectation of 1 i.e. no noticeable pain.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</si>
</sst>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ECF0F1"/>
      <name val="Calibri"/>
      <family val="2"/>
      <scheme val="minor"/>
    </font>
    <font>
      <b/>
      <sz val="12"/>
      <color rgb="FFECF0F1"/>
      <name val="Segoe UI"/>
      <family val="2"/>
    </font>
    <font>
      <b/>
      <sz val="12"/>
      <color rgb="FF452DB2"/>
      <name val="Segoe UI"/>
      <family val="2"/>
    </font>
    <font>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xf numFmtId="0" fontId="19" fillId="34" borderId="0"/>
    <xf numFmtId="0" fontId="20" fillId="34" borderId="0"/>
    <xf numFmtId="0" fontId="18" fillId="35" borderId="0"/>
    <xf numFmtId="0" fontId="18" fillId="36" borderId="0"/>
    <xf numFmtId="0" fontId="21" fillId="37" borderId="0"/>
  </cellStyleXfs>
  <cellXfs count="15">
    <xf numFmtId="0" fontId="0" fillId="0" borderId="0" xfId="0"/>
    <xf numFmtId="0" fontId="0" fillId="0" borderId="0" xfId="0" applyAlignment="1">
      <alignment horizontal="left" vertical="top"/>
    </xf>
    <xf numFmtId="0" fontId="0" fillId="0" borderId="0" xfId="0" applyAlignment="1">
      <alignment horizontal="left" vertical="top" wrapText="1"/>
    </xf>
    <xf numFmtId="9" fontId="0" fillId="0" borderId="0" xfId="0" applyNumberFormat="1" applyAlignment="1">
      <alignment horizontal="left" vertical="top"/>
    </xf>
    <xf numFmtId="0" fontId="13" fillId="38"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wrapText="1"/>
    </xf>
    <xf numFmtId="9" fontId="0" fillId="0" borderId="10" xfId="0" applyNumberFormat="1" applyBorder="1" applyAlignment="1">
      <alignment horizontal="left" vertical="top"/>
    </xf>
    <xf numFmtId="9" fontId="0" fillId="39" borderId="0" xfId="0" applyNumberFormat="1" applyFill="1" applyAlignment="1">
      <alignment horizontal="left" vertical="top"/>
    </xf>
    <xf numFmtId="9" fontId="0" fillId="39" borderId="10" xfId="0" applyNumberFormat="1" applyFill="1" applyBorder="1" applyAlignment="1">
      <alignment horizontal="left" vertical="top"/>
    </xf>
    <xf numFmtId="0" fontId="16" fillId="39" borderId="0" xfId="0" applyFont="1" applyFill="1" applyAlignment="1">
      <alignment horizontal="left" vertical="top"/>
    </xf>
    <xf numFmtId="0" fontId="0" fillId="39" borderId="0" xfId="0" applyFill="1" applyAlignment="1">
      <alignment horizontal="left" vertical="top" wrapText="1"/>
    </xf>
    <xf numFmtId="0" fontId="0" fillId="39" borderId="10" xfId="0" applyFill="1" applyBorder="1" applyAlignment="1">
      <alignment horizontal="left" vertical="top" wrapText="1"/>
    </xf>
    <xf numFmtId="0" fontId="16" fillId="39" borderId="0" xfId="0" applyFont="1" applyFill="1" applyAlignment="1">
      <alignment horizontal="left" vertical="top" wrapText="1"/>
    </xf>
    <xf numFmtId="0" fontId="0" fillId="0" borderId="10" xfId="0" applyBorder="1" applyAlignment="1">
      <alignment horizontal="left" vertical="top"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PDuplicateRow" xfId="45" xr:uid="{5B09140E-4DDB-4162-B262-B9795A7F80F4}"/>
    <cellStyle name="PPHeaderColumn" xfId="43" xr:uid="{3A1DA3B6-110D-4826-A0FD-C22253B26130}"/>
    <cellStyle name="PPHeaderRequired" xfId="44" xr:uid="{19F077D6-7103-47F1-9BF7-3C299453F4D3}"/>
    <cellStyle name="PPHeaderTop" xfId="42" xr:uid="{AE216F97-E29B-4317-B62E-3DB732317EF8}"/>
    <cellStyle name="PPInvalidValue" xfId="46" xr:uid="{8746D9E8-C1A2-478F-B35A-6775D7E35597}"/>
    <cellStyle name="PPMissingValue" xfId="47" xr:uid="{FB78FA04-D75B-46C7-A5FE-801936C2EEB8}"/>
    <cellStyle name="Title" xfId="1" builtinId="15" customBuiltin="1"/>
    <cellStyle name="Total" xfId="17" builtinId="25" customBuiltin="1"/>
    <cellStyle name="Warning Text" xfId="14" builtinId="11" customBuiltin="1"/>
  </cellStyles>
  <dxfs count="4">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61E0-416D-4A74-82FF-694C1F6F4E06}">
  <sheetPr>
    <tabColor theme="4" tint="-0.249977111117893"/>
  </sheetPr>
  <dimension ref="A1:M25"/>
  <sheetViews>
    <sheetView tabSelected="1" zoomScale="140" zoomScaleNormal="140" workbookViewId="0">
      <pane ySplit="10" topLeftCell="A11" activePane="bottomLeft" state="frozen"/>
      <selection pane="bottomLeft" activeCell="B26" sqref="B2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282</v>
      </c>
    </row>
    <row r="2" spans="1:13" x14ac:dyDescent="0.25">
      <c r="A2" s="5" t="s">
        <v>283</v>
      </c>
    </row>
    <row r="4" spans="1:13" s="2" customFormat="1" ht="30" x14ac:dyDescent="0.25">
      <c r="A4" s="4" t="s">
        <v>0</v>
      </c>
      <c r="B4" s="4" t="str">
        <f>IF(A5&gt;=0.75,"CONSENSUS: Met",IF(A6&gt;=0.75,"CONSENSUS: Not met but addressable",IF(A7&gt;=0.75,"CONSENSUS: Not Met","NO CONSENSUS")))</f>
        <v>NO CONSENSUS</v>
      </c>
      <c r="C4" s="4" t="s">
        <v>1</v>
      </c>
      <c r="D4" s="4" t="str">
        <f>IF(C5&gt;=0.75,"CONSENSUS: Met",IF(C6&gt;=0.75,"CONSENSUS: Not met but addressable",IF(C7&gt;=0.75,"CONSENSUS: Not Met","NO CONSENSUS")))</f>
        <v>NO CONSENSUS</v>
      </c>
      <c r="E4" s="4" t="s">
        <v>2</v>
      </c>
      <c r="F4" s="4" t="str">
        <f>IF(E5&gt;=0.75,"CONSENSUS: Met",IF(E6&gt;=0.75,"CONSENSUS: Not met but addressable",IF(E7&gt;=0.75,"CONSENSUS: Not Met","NO CONSENSUS")))</f>
        <v>CONSENSUS: Not met but addressable</v>
      </c>
      <c r="G4" s="4" t="s">
        <v>3</v>
      </c>
      <c r="H4" s="4" t="str">
        <f>IF(G5&gt;=0.75,"CONSENSUS: Met",IF(G6&gt;=0.75,"CONSENSUS: Not met but addressable",IF(G7&gt;=0.75,"CONSENSUS: Not Met","NO CONSENSUS")))</f>
        <v>CONSENSUS: Not met but addressable</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CONSENSUS: Not met but addressable</v>
      </c>
    </row>
    <row r="5" spans="1:13" x14ac:dyDescent="0.25">
      <c r="A5" s="8">
        <f>COUNTIF(A$11:A$99, "Met")/A$8</f>
        <v>0.66666666666666663</v>
      </c>
      <c r="B5" s="11" t="s">
        <v>6</v>
      </c>
      <c r="C5" s="3">
        <f>COUNTIF(C$11:C$99, "Met")/C$8</f>
        <v>0.2</v>
      </c>
      <c r="D5" s="2" t="s">
        <v>6</v>
      </c>
      <c r="E5" s="8">
        <f>COUNTIF(E$11:E$99, "Met")/E$8</f>
        <v>0.13333333333333333</v>
      </c>
      <c r="F5" s="11" t="s">
        <v>6</v>
      </c>
      <c r="G5" s="3">
        <f>COUNTIF(G$11:G$99, "Met")/G$8</f>
        <v>0.13333333333333333</v>
      </c>
      <c r="H5" s="2" t="s">
        <v>6</v>
      </c>
      <c r="I5" s="8">
        <f>COUNTIF(I$11:I$99, "Met")/I$8</f>
        <v>0.13333333333333333</v>
      </c>
      <c r="J5" s="11" t="s">
        <v>6</v>
      </c>
      <c r="K5" s="3">
        <f>COUNTIF(K$11:K$99, "Met")/K$8</f>
        <v>0</v>
      </c>
      <c r="L5" s="2" t="s">
        <v>6</v>
      </c>
    </row>
    <row r="6" spans="1:13" x14ac:dyDescent="0.25">
      <c r="A6" s="8">
        <f>COUNTIF(A$11:A$99, "Not met but addressable")/A$8</f>
        <v>0.33333333333333331</v>
      </c>
      <c r="B6" s="11" t="s">
        <v>7</v>
      </c>
      <c r="C6" s="3">
        <f>COUNTIF(C$11:C$99, "Not met but addressable")/C$8</f>
        <v>0.73333333333333328</v>
      </c>
      <c r="D6" s="2" t="s">
        <v>7</v>
      </c>
      <c r="E6" s="8">
        <f>COUNTIF(E$11:E$99, "Not met but addressable")/E$8</f>
        <v>0.8666666666666667</v>
      </c>
      <c r="F6" s="11" t="s">
        <v>7</v>
      </c>
      <c r="G6" s="3">
        <f>COUNTIF(G$11:G$99, "Not met but addressable")/G$8</f>
        <v>0.8666666666666667</v>
      </c>
      <c r="H6" s="2" t="s">
        <v>7</v>
      </c>
      <c r="I6" s="8">
        <f>COUNTIF(I$11:I$99, "Not met but addressable")/I$8</f>
        <v>0.66666666666666663</v>
      </c>
      <c r="J6" s="11" t="s">
        <v>7</v>
      </c>
      <c r="K6" s="3">
        <f>COUNTIF(K$11:K$99, "Not met but addressable")/K$8</f>
        <v>0.93333333333333335</v>
      </c>
      <c r="L6" s="2" t="s">
        <v>7</v>
      </c>
    </row>
    <row r="7" spans="1:13" x14ac:dyDescent="0.25">
      <c r="A7" s="9">
        <f>COUNTIF(A$11:A$99, "Not Met")/A$8</f>
        <v>0</v>
      </c>
      <c r="B7" s="12" t="s">
        <v>8</v>
      </c>
      <c r="C7" s="7">
        <f>COUNTIF(C$11:C$99, "Not Met")/C$8</f>
        <v>6.6666666666666666E-2</v>
      </c>
      <c r="D7" s="14" t="s">
        <v>8</v>
      </c>
      <c r="E7" s="9">
        <f>COUNTIF(E$11:E$99, "Not Met")/E$8</f>
        <v>0</v>
      </c>
      <c r="F7" s="12" t="s">
        <v>8</v>
      </c>
      <c r="G7" s="7">
        <f>COUNTIF(G$11:G$99, "Not Met")/G$8</f>
        <v>0</v>
      </c>
      <c r="H7" s="14" t="s">
        <v>8</v>
      </c>
      <c r="I7" s="9">
        <f>COUNTIF(I$11:I$99, "Not Met")/I$8</f>
        <v>0.2</v>
      </c>
      <c r="J7" s="12" t="s">
        <v>8</v>
      </c>
      <c r="K7" s="7">
        <f>COUNTIF(K$11:K$99, "Not Met")/K$8</f>
        <v>6.6666666666666666E-2</v>
      </c>
      <c r="L7" s="14" t="s">
        <v>8</v>
      </c>
    </row>
    <row r="8" spans="1:13" s="5" customFormat="1" x14ac:dyDescent="0.25">
      <c r="A8" s="10">
        <f>COUNTA(A$11:A$59)</f>
        <v>15</v>
      </c>
      <c r="B8" s="13" t="s">
        <v>9</v>
      </c>
      <c r="C8" s="5">
        <f>COUNTA(C$11:C$59)</f>
        <v>15</v>
      </c>
      <c r="D8" s="6" t="s">
        <v>9</v>
      </c>
      <c r="E8" s="10">
        <f>COUNTA(E$11:E$59)</f>
        <v>15</v>
      </c>
      <c r="F8" s="13" t="s">
        <v>9</v>
      </c>
      <c r="G8" s="5">
        <f>COUNTA(G$11:G$59)</f>
        <v>15</v>
      </c>
      <c r="H8" s="6" t="s">
        <v>9</v>
      </c>
      <c r="I8" s="10">
        <f>COUNTA(I$11:I$59)</f>
        <v>15</v>
      </c>
      <c r="J8" s="13" t="s">
        <v>9</v>
      </c>
      <c r="K8" s="5">
        <f>COUNTA(K$11:K$59)</f>
        <v>15</v>
      </c>
      <c r="L8" s="6" t="s">
        <v>9</v>
      </c>
      <c r="M8" s="6"/>
    </row>
    <row r="10" spans="1:13" s="2" customFormat="1" ht="6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t="s">
        <v>6</v>
      </c>
      <c r="B11" t="s">
        <v>81</v>
      </c>
      <c r="C11" t="s">
        <v>7</v>
      </c>
      <c r="D11" t="s">
        <v>332</v>
      </c>
      <c r="E11" t="s">
        <v>7</v>
      </c>
      <c r="F11" t="s">
        <v>82</v>
      </c>
      <c r="G11" t="s">
        <v>7</v>
      </c>
      <c r="H11" t="s">
        <v>333</v>
      </c>
      <c r="I11" t="s">
        <v>7</v>
      </c>
      <c r="J11" t="s">
        <v>83</v>
      </c>
      <c r="K11" t="s">
        <v>7</v>
      </c>
      <c r="L11" t="s">
        <v>84</v>
      </c>
      <c r="M11" t="s">
        <v>22</v>
      </c>
    </row>
    <row r="12" spans="1:13" x14ac:dyDescent="0.25">
      <c r="A12" t="s">
        <v>6</v>
      </c>
      <c r="B12" t="s">
        <v>196</v>
      </c>
      <c r="C12" t="s">
        <v>7</v>
      </c>
      <c r="D12" t="s">
        <v>197</v>
      </c>
      <c r="E12" t="s">
        <v>7</v>
      </c>
      <c r="F12" t="s">
        <v>196</v>
      </c>
      <c r="G12" t="s">
        <v>7</v>
      </c>
      <c r="H12" t="s">
        <v>196</v>
      </c>
      <c r="I12" t="s">
        <v>7</v>
      </c>
      <c r="J12" t="s">
        <v>196</v>
      </c>
      <c r="K12" t="s">
        <v>7</v>
      </c>
      <c r="L12" t="s">
        <v>196</v>
      </c>
      <c r="M12" t="s">
        <v>196</v>
      </c>
    </row>
    <row r="13" spans="1:13" x14ac:dyDescent="0.25">
      <c r="A13" t="s">
        <v>7</v>
      </c>
      <c r="B13" t="s">
        <v>336</v>
      </c>
      <c r="C13" t="s">
        <v>6</v>
      </c>
      <c r="D13" t="s">
        <v>198</v>
      </c>
      <c r="E13" t="s">
        <v>7</v>
      </c>
      <c r="F13" t="s">
        <v>199</v>
      </c>
      <c r="G13" t="s">
        <v>7</v>
      </c>
      <c r="H13" t="s">
        <v>200</v>
      </c>
      <c r="I13" t="s">
        <v>7</v>
      </c>
      <c r="J13" t="s">
        <v>201</v>
      </c>
      <c r="K13" t="s">
        <v>7</v>
      </c>
      <c r="L13" t="s">
        <v>284</v>
      </c>
      <c r="M13" t="s">
        <v>202</v>
      </c>
    </row>
    <row r="14" spans="1:13" x14ac:dyDescent="0.25">
      <c r="A14" t="s">
        <v>6</v>
      </c>
      <c r="B14" t="s">
        <v>203</v>
      </c>
      <c r="C14" t="s">
        <v>7</v>
      </c>
      <c r="D14" t="s">
        <v>285</v>
      </c>
      <c r="E14" t="s">
        <v>7</v>
      </c>
      <c r="F14" t="s">
        <v>204</v>
      </c>
      <c r="G14" t="s">
        <v>7</v>
      </c>
      <c r="H14" t="s">
        <v>205</v>
      </c>
      <c r="I14" t="s">
        <v>6</v>
      </c>
      <c r="J14" t="s">
        <v>206</v>
      </c>
      <c r="K14" t="s">
        <v>7</v>
      </c>
      <c r="L14" t="s">
        <v>207</v>
      </c>
      <c r="M14" t="s">
        <v>208</v>
      </c>
    </row>
    <row r="15" spans="1:13" x14ac:dyDescent="0.25">
      <c r="A15" t="s">
        <v>6</v>
      </c>
      <c r="B15" t="s">
        <v>334</v>
      </c>
      <c r="C15" t="s">
        <v>7</v>
      </c>
      <c r="D15" t="s">
        <v>85</v>
      </c>
      <c r="E15" t="s">
        <v>7</v>
      </c>
      <c r="F15" t="s">
        <v>347</v>
      </c>
      <c r="G15" t="s">
        <v>7</v>
      </c>
      <c r="H15" t="s">
        <v>86</v>
      </c>
      <c r="I15" t="s">
        <v>7</v>
      </c>
      <c r="J15" t="s">
        <v>50</v>
      </c>
      <c r="K15" t="s">
        <v>7</v>
      </c>
      <c r="L15" t="s">
        <v>86</v>
      </c>
      <c r="M15" t="s">
        <v>87</v>
      </c>
    </row>
    <row r="16" spans="1:13" x14ac:dyDescent="0.25">
      <c r="A16" t="s">
        <v>7</v>
      </c>
      <c r="B16" t="s">
        <v>88</v>
      </c>
      <c r="C16" t="s">
        <v>7</v>
      </c>
      <c r="D16" t="s">
        <v>89</v>
      </c>
      <c r="E16" t="s">
        <v>7</v>
      </c>
      <c r="F16" t="s">
        <v>90</v>
      </c>
      <c r="G16" t="s">
        <v>7</v>
      </c>
      <c r="H16" t="s">
        <v>91</v>
      </c>
      <c r="I16" t="s">
        <v>7</v>
      </c>
      <c r="J16" t="s">
        <v>92</v>
      </c>
      <c r="K16" t="s">
        <v>7</v>
      </c>
      <c r="L16" t="s">
        <v>93</v>
      </c>
      <c r="M16" t="s">
        <v>94</v>
      </c>
    </row>
    <row r="17" spans="1:13" x14ac:dyDescent="0.25">
      <c r="A17" t="s">
        <v>6</v>
      </c>
      <c r="B17" t="s">
        <v>286</v>
      </c>
      <c r="C17" t="s">
        <v>7</v>
      </c>
      <c r="D17" t="s">
        <v>287</v>
      </c>
      <c r="E17" t="s">
        <v>6</v>
      </c>
      <c r="F17" t="s">
        <v>209</v>
      </c>
      <c r="G17" t="s">
        <v>6</v>
      </c>
      <c r="H17" t="s">
        <v>209</v>
      </c>
      <c r="I17" t="s">
        <v>7</v>
      </c>
      <c r="J17" t="s">
        <v>288</v>
      </c>
      <c r="K17" t="s">
        <v>7</v>
      </c>
      <c r="L17" t="s">
        <v>289</v>
      </c>
      <c r="M17" t="s">
        <v>290</v>
      </c>
    </row>
    <row r="18" spans="1:13" x14ac:dyDescent="0.25">
      <c r="A18" t="s">
        <v>7</v>
      </c>
      <c r="B18" t="s">
        <v>38</v>
      </c>
      <c r="C18" t="s">
        <v>7</v>
      </c>
      <c r="D18" t="s">
        <v>95</v>
      </c>
      <c r="E18" t="s">
        <v>6</v>
      </c>
      <c r="F18" t="s">
        <v>39</v>
      </c>
      <c r="G18" t="s">
        <v>6</v>
      </c>
      <c r="H18" t="s">
        <v>39</v>
      </c>
      <c r="I18" t="s">
        <v>7</v>
      </c>
      <c r="J18" t="s">
        <v>40</v>
      </c>
      <c r="K18" t="s">
        <v>7</v>
      </c>
      <c r="L18" t="s">
        <v>337</v>
      </c>
      <c r="M18" t="s">
        <v>348</v>
      </c>
    </row>
    <row r="19" spans="1:13" x14ac:dyDescent="0.25">
      <c r="A19" t="s">
        <v>6</v>
      </c>
      <c r="B19" t="s">
        <v>96</v>
      </c>
      <c r="C19" t="s">
        <v>7</v>
      </c>
      <c r="D19" t="s">
        <v>97</v>
      </c>
      <c r="E19" t="s">
        <v>7</v>
      </c>
      <c r="F19" t="s">
        <v>98</v>
      </c>
      <c r="G19" t="s">
        <v>7</v>
      </c>
      <c r="H19" t="s">
        <v>99</v>
      </c>
      <c r="I19" t="s">
        <v>7</v>
      </c>
      <c r="J19" t="s">
        <v>100</v>
      </c>
      <c r="K19" t="s">
        <v>7</v>
      </c>
      <c r="L19" t="s">
        <v>101</v>
      </c>
      <c r="M19" t="s">
        <v>102</v>
      </c>
    </row>
    <row r="20" spans="1:13" x14ac:dyDescent="0.25">
      <c r="A20" t="s">
        <v>6</v>
      </c>
      <c r="B20" t="s">
        <v>291</v>
      </c>
      <c r="C20" t="s">
        <v>7</v>
      </c>
      <c r="D20" t="s">
        <v>210</v>
      </c>
      <c r="E20" t="s">
        <v>7</v>
      </c>
      <c r="F20" t="s">
        <v>292</v>
      </c>
      <c r="G20" t="s">
        <v>7</v>
      </c>
      <c r="H20" t="s">
        <v>211</v>
      </c>
      <c r="I20" t="s">
        <v>7</v>
      </c>
      <c r="J20" t="s">
        <v>212</v>
      </c>
      <c r="K20" t="s">
        <v>7</v>
      </c>
      <c r="L20" t="s">
        <v>21</v>
      </c>
      <c r="M20" t="s">
        <v>213</v>
      </c>
    </row>
    <row r="21" spans="1:13" x14ac:dyDescent="0.25">
      <c r="A21" t="s">
        <v>6</v>
      </c>
      <c r="B21" t="s">
        <v>51</v>
      </c>
      <c r="C21" t="s">
        <v>6</v>
      </c>
      <c r="D21" t="s">
        <v>52</v>
      </c>
      <c r="E21" t="s">
        <v>7</v>
      </c>
      <c r="F21" t="s">
        <v>53</v>
      </c>
      <c r="G21" t="s">
        <v>7</v>
      </c>
      <c r="H21" t="s">
        <v>53</v>
      </c>
      <c r="I21" t="s">
        <v>7</v>
      </c>
      <c r="J21" t="s">
        <v>54</v>
      </c>
      <c r="K21" t="s">
        <v>7</v>
      </c>
      <c r="L21" t="s">
        <v>349</v>
      </c>
      <c r="M21" t="s">
        <v>55</v>
      </c>
    </row>
    <row r="22" spans="1:13" x14ac:dyDescent="0.25">
      <c r="A22" t="s">
        <v>7</v>
      </c>
      <c r="B22" t="s">
        <v>41</v>
      </c>
      <c r="C22" t="s">
        <v>8</v>
      </c>
      <c r="D22" t="s">
        <v>42</v>
      </c>
      <c r="E22" t="s">
        <v>7</v>
      </c>
      <c r="F22" t="s">
        <v>43</v>
      </c>
      <c r="G22" t="s">
        <v>7</v>
      </c>
      <c r="H22" t="s">
        <v>43</v>
      </c>
      <c r="I22" t="s">
        <v>8</v>
      </c>
      <c r="J22" t="s">
        <v>44</v>
      </c>
      <c r="K22" t="s">
        <v>7</v>
      </c>
      <c r="L22" t="s">
        <v>103</v>
      </c>
      <c r="M22" t="s">
        <v>27</v>
      </c>
    </row>
    <row r="23" spans="1:13" x14ac:dyDescent="0.25">
      <c r="A23" t="s">
        <v>6</v>
      </c>
      <c r="B23" t="s">
        <v>56</v>
      </c>
      <c r="C23" t="s">
        <v>7</v>
      </c>
      <c r="D23" t="s">
        <v>57</v>
      </c>
      <c r="E23" t="s">
        <v>7</v>
      </c>
      <c r="F23" t="s">
        <v>104</v>
      </c>
      <c r="G23" t="s">
        <v>7</v>
      </c>
      <c r="H23" t="s">
        <v>105</v>
      </c>
      <c r="I23" t="s">
        <v>8</v>
      </c>
      <c r="J23" t="s">
        <v>106</v>
      </c>
      <c r="K23" t="s">
        <v>7</v>
      </c>
      <c r="L23" t="s">
        <v>58</v>
      </c>
      <c r="M23" t="s">
        <v>59</v>
      </c>
    </row>
    <row r="24" spans="1:13" ht="17.25" customHeight="1" x14ac:dyDescent="0.25">
      <c r="A24" t="s">
        <v>7</v>
      </c>
      <c r="B24" t="s">
        <v>350</v>
      </c>
      <c r="C24" t="s">
        <v>6</v>
      </c>
      <c r="D24" t="s">
        <v>45</v>
      </c>
      <c r="E24" t="s">
        <v>7</v>
      </c>
      <c r="F24" t="s">
        <v>351</v>
      </c>
      <c r="G24" t="s">
        <v>7</v>
      </c>
      <c r="H24" t="s">
        <v>46</v>
      </c>
      <c r="I24" t="s">
        <v>8</v>
      </c>
      <c r="J24" t="s">
        <v>47</v>
      </c>
      <c r="K24" t="s">
        <v>8</v>
      </c>
      <c r="L24" t="s">
        <v>352</v>
      </c>
      <c r="M24" t="s">
        <v>107</v>
      </c>
    </row>
    <row r="25" spans="1:13" x14ac:dyDescent="0.25">
      <c r="A25" t="s">
        <v>6</v>
      </c>
      <c r="B25" t="s">
        <v>108</v>
      </c>
      <c r="C25" t="s">
        <v>7</v>
      </c>
      <c r="D25" t="s">
        <v>109</v>
      </c>
      <c r="E25" t="s">
        <v>7</v>
      </c>
      <c r="F25" t="s">
        <v>23</v>
      </c>
      <c r="G25" t="s">
        <v>7</v>
      </c>
      <c r="H25" t="s">
        <v>23</v>
      </c>
      <c r="I25" t="s">
        <v>6</v>
      </c>
      <c r="J25" t="s">
        <v>110</v>
      </c>
      <c r="K25" t="s">
        <v>7</v>
      </c>
      <c r="L25" t="s">
        <v>24</v>
      </c>
      <c r="M25" t="s">
        <v>24</v>
      </c>
    </row>
  </sheetData>
  <autoFilter ref="A10:M25" xr:uid="{338261E0-416D-4A74-82FF-694C1F6F4E06}"/>
  <conditionalFormatting sqref="A4:XFD4">
    <cfRule type="cellIs" dxfId="3" priority="1" stopIfTrue="1" operator="equal">
      <formula>"No Consensus"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B00C-D7D2-4901-955B-881F1FCEAF35}">
  <sheetPr>
    <tabColor theme="4" tint="-0.249977111117893"/>
  </sheetPr>
  <dimension ref="A1:M25"/>
  <sheetViews>
    <sheetView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191</v>
      </c>
    </row>
    <row r="2" spans="1:13" x14ac:dyDescent="0.25">
      <c r="A2" s="5" t="s">
        <v>192</v>
      </c>
    </row>
    <row r="4" spans="1:13" s="2" customFormat="1" ht="30" x14ac:dyDescent="0.25">
      <c r="A4" s="4" t="s">
        <v>0</v>
      </c>
      <c r="B4" s="4" t="str">
        <f>IF(A5&gt;=0.75,"CONSENSUS: Met",IF(A6&gt;=0.75,"CONSENSUS: Not met but addressable",IF(A7&gt;=0.75,"CONSENSUS: Not Met","NO CONSENSUS")))</f>
        <v>NO CONSENSUS</v>
      </c>
      <c r="C4" s="4" t="s">
        <v>1</v>
      </c>
      <c r="D4" s="4" t="str">
        <f>IF(C5&gt;=0.75,"CONSENSUS: Met",IF(C6&gt;=0.75,"CONSENSUS: Not met but addressable",IF(C7&gt;=0.75,"CONSENSUS: Not Met","NO CONSENSUS")))</f>
        <v>NO CONSENSUS</v>
      </c>
      <c r="E4" s="4" t="s">
        <v>2</v>
      </c>
      <c r="F4" s="4" t="str">
        <f>IF(E5&gt;=0.75,"CONSENSUS: Met",IF(E6&gt;=0.75,"CONSENSUS: Not met but addressable",IF(E7&gt;=0.75,"CONSENSUS: Not Met","NO CONSENSUS")))</f>
        <v>NO CONSENSUS</v>
      </c>
      <c r="G4" s="4" t="s">
        <v>3</v>
      </c>
      <c r="H4" s="4" t="str">
        <f>IF(G5&gt;=0.75,"CONSENSUS: Met",IF(G6&gt;=0.75,"CONSENSUS: Not met but addressable",IF(G7&gt;=0.75,"CONSENSUS: Not Met","NO CONSENSUS")))</f>
        <v>NO CONSENSUS</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No Consensus</v>
      </c>
    </row>
    <row r="5" spans="1:13" x14ac:dyDescent="0.25">
      <c r="A5" s="8">
        <f>COUNTIF(A$11:A$100, "Met")/A$8</f>
        <v>0.6</v>
      </c>
      <c r="B5" s="11" t="s">
        <v>6</v>
      </c>
      <c r="C5" s="3">
        <f>COUNTIF(C$11:C$100, "Met")/C$8</f>
        <v>0.66666666666666663</v>
      </c>
      <c r="D5" s="2" t="s">
        <v>6</v>
      </c>
      <c r="E5" s="8">
        <f>COUNTIF(E$11:E$100, "Met")/E$8</f>
        <v>0.66666666666666663</v>
      </c>
      <c r="F5" s="11" t="s">
        <v>6</v>
      </c>
      <c r="G5" s="3">
        <f>COUNTIF(G$11:G$100, "Met")/G$8</f>
        <v>0.66666666666666663</v>
      </c>
      <c r="H5" s="2" t="s">
        <v>6</v>
      </c>
      <c r="I5" s="8">
        <f>COUNTIF(I$11:I$100, "Met")/I$8</f>
        <v>6.6666666666666666E-2</v>
      </c>
      <c r="J5" s="11" t="s">
        <v>6</v>
      </c>
      <c r="K5" s="3">
        <f>COUNTIF(K$11:K$100, "Met")/K$8</f>
        <v>0.2</v>
      </c>
      <c r="L5" s="2" t="s">
        <v>6</v>
      </c>
    </row>
    <row r="6" spans="1:13" x14ac:dyDescent="0.25">
      <c r="A6" s="8">
        <f>COUNTIF(A$11:A$100, "Not met but addressable")/A$8</f>
        <v>0.33333333333333331</v>
      </c>
      <c r="B6" s="11" t="s">
        <v>7</v>
      </c>
      <c r="C6" s="3">
        <f>COUNTIF(C$11:C$100, "Not met but addressable")/C$8</f>
        <v>0.2</v>
      </c>
      <c r="D6" s="2" t="s">
        <v>7</v>
      </c>
      <c r="E6" s="8">
        <f>COUNTIF(E$11:E$100, "Not met but addressable")/E$8</f>
        <v>0.26666666666666666</v>
      </c>
      <c r="F6" s="11" t="s">
        <v>7</v>
      </c>
      <c r="G6" s="3">
        <f>COUNTIF(G$11:G$100, "Not met but addressable")/G$8</f>
        <v>0.26666666666666666</v>
      </c>
      <c r="H6" s="2" t="s">
        <v>7</v>
      </c>
      <c r="I6" s="8">
        <f>COUNTIF(I$11:I$100, "Not met but addressable")/I$8</f>
        <v>0.33333333333333331</v>
      </c>
      <c r="J6" s="11" t="s">
        <v>7</v>
      </c>
      <c r="K6" s="3">
        <f>COUNTIF(K$11:K$100, "Not met but addressable")/K$8</f>
        <v>0.73333333333333328</v>
      </c>
      <c r="L6" s="2" t="s">
        <v>7</v>
      </c>
    </row>
    <row r="7" spans="1:13" x14ac:dyDescent="0.25">
      <c r="A7" s="9">
        <f>COUNTIF(A$11:A$100, "Not Met")/A$8</f>
        <v>6.6666666666666666E-2</v>
      </c>
      <c r="B7" s="12" t="s">
        <v>8</v>
      </c>
      <c r="C7" s="7">
        <f>COUNTIF(C$11:C$100, "Not Met")/C$8</f>
        <v>0.13333333333333333</v>
      </c>
      <c r="D7" s="14" t="s">
        <v>8</v>
      </c>
      <c r="E7" s="9">
        <f>COUNTIF(E$11:E$100, "Not Met")/E$8</f>
        <v>6.6666666666666666E-2</v>
      </c>
      <c r="F7" s="12" t="s">
        <v>8</v>
      </c>
      <c r="G7" s="7">
        <f>COUNTIF(G$11:G$100, "Not Met")/G$8</f>
        <v>6.6666666666666666E-2</v>
      </c>
      <c r="H7" s="14" t="s">
        <v>8</v>
      </c>
      <c r="I7" s="9">
        <f>COUNTIF(I$11:I$100, "Not Met")/I$8</f>
        <v>0.6</v>
      </c>
      <c r="J7" s="12" t="s">
        <v>8</v>
      </c>
      <c r="K7" s="7">
        <f>COUNTIF(K$11:K$100, "Not Met")/K$8</f>
        <v>6.6666666666666666E-2</v>
      </c>
      <c r="L7" s="14" t="s">
        <v>8</v>
      </c>
    </row>
    <row r="8" spans="1:13" s="5" customFormat="1" x14ac:dyDescent="0.25">
      <c r="A8" s="10">
        <f>COUNTA(A$11:A$60)</f>
        <v>15</v>
      </c>
      <c r="B8" s="13" t="s">
        <v>9</v>
      </c>
      <c r="C8" s="5">
        <f>COUNTA(C$11:C$60)</f>
        <v>15</v>
      </c>
      <c r="D8" s="6" t="s">
        <v>9</v>
      </c>
      <c r="E8" s="10">
        <f>COUNTA(E$11:E$60)</f>
        <v>15</v>
      </c>
      <c r="F8" s="13" t="s">
        <v>9</v>
      </c>
      <c r="G8" s="5">
        <f>COUNTA(G$11:G$60)</f>
        <v>15</v>
      </c>
      <c r="H8" s="6" t="s">
        <v>9</v>
      </c>
      <c r="I8" s="10">
        <f>COUNTA(I$11:I$60)</f>
        <v>15</v>
      </c>
      <c r="J8" s="13" t="s">
        <v>9</v>
      </c>
      <c r="K8" s="5">
        <f>COUNTA(K$11:K$60)</f>
        <v>15</v>
      </c>
      <c r="L8" s="6" t="s">
        <v>9</v>
      </c>
      <c r="M8" s="6"/>
    </row>
    <row r="10" spans="1:13" s="2" customFormat="1" ht="6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t="s">
        <v>6</v>
      </c>
      <c r="B11" t="s">
        <v>111</v>
      </c>
      <c r="C11" t="s">
        <v>6</v>
      </c>
      <c r="D11" t="s">
        <v>112</v>
      </c>
      <c r="E11" t="s">
        <v>6</v>
      </c>
      <c r="F11" t="s">
        <v>113</v>
      </c>
      <c r="G11" t="s">
        <v>6</v>
      </c>
      <c r="H11" t="s">
        <v>114</v>
      </c>
      <c r="I11" t="s">
        <v>7</v>
      </c>
      <c r="J11" t="s">
        <v>115</v>
      </c>
      <c r="K11" t="s">
        <v>7</v>
      </c>
      <c r="L11" t="s">
        <v>116</v>
      </c>
      <c r="M11" t="s">
        <v>25</v>
      </c>
    </row>
    <row r="12" spans="1:13" x14ac:dyDescent="0.25">
      <c r="A12" t="s">
        <v>6</v>
      </c>
      <c r="B12" t="s">
        <v>214</v>
      </c>
      <c r="C12" t="s">
        <v>6</v>
      </c>
      <c r="D12" t="s">
        <v>214</v>
      </c>
      <c r="E12" t="s">
        <v>6</v>
      </c>
      <c r="F12" t="s">
        <v>214</v>
      </c>
      <c r="G12" t="s">
        <v>6</v>
      </c>
      <c r="H12" t="s">
        <v>214</v>
      </c>
      <c r="I12" t="s">
        <v>8</v>
      </c>
      <c r="J12" t="s">
        <v>215</v>
      </c>
      <c r="K12" t="s">
        <v>7</v>
      </c>
      <c r="L12" t="s">
        <v>214</v>
      </c>
      <c r="M12" t="s">
        <v>214</v>
      </c>
    </row>
    <row r="13" spans="1:13" x14ac:dyDescent="0.25">
      <c r="A13" t="s">
        <v>6</v>
      </c>
      <c r="B13" t="s">
        <v>293</v>
      </c>
      <c r="C13" t="s">
        <v>6</v>
      </c>
      <c r="D13" t="s">
        <v>216</v>
      </c>
      <c r="E13" t="s">
        <v>7</v>
      </c>
      <c r="F13" t="s">
        <v>217</v>
      </c>
      <c r="G13" t="s">
        <v>6</v>
      </c>
      <c r="H13" t="s">
        <v>218</v>
      </c>
      <c r="I13" t="s">
        <v>7</v>
      </c>
      <c r="J13" t="s">
        <v>335</v>
      </c>
      <c r="K13" t="s">
        <v>7</v>
      </c>
      <c r="L13" t="s">
        <v>219</v>
      </c>
      <c r="M13" t="s">
        <v>294</v>
      </c>
    </row>
    <row r="14" spans="1:13" x14ac:dyDescent="0.25">
      <c r="A14" t="s">
        <v>7</v>
      </c>
      <c r="B14" t="s">
        <v>295</v>
      </c>
      <c r="C14" t="s">
        <v>8</v>
      </c>
      <c r="D14" t="s">
        <v>296</v>
      </c>
      <c r="E14" t="s">
        <v>7</v>
      </c>
      <c r="F14" t="s">
        <v>220</v>
      </c>
      <c r="G14" t="s">
        <v>7</v>
      </c>
      <c r="H14" t="s">
        <v>221</v>
      </c>
      <c r="I14" t="s">
        <v>8</v>
      </c>
      <c r="J14" t="s">
        <v>222</v>
      </c>
      <c r="K14" t="s">
        <v>7</v>
      </c>
      <c r="L14" t="s">
        <v>297</v>
      </c>
      <c r="M14" t="s">
        <v>202</v>
      </c>
    </row>
    <row r="15" spans="1:13" x14ac:dyDescent="0.25">
      <c r="A15" t="s">
        <v>6</v>
      </c>
      <c r="B15" t="s">
        <v>298</v>
      </c>
      <c r="C15" t="s">
        <v>6</v>
      </c>
      <c r="D15" t="s">
        <v>299</v>
      </c>
      <c r="E15" t="s">
        <v>6</v>
      </c>
      <c r="F15" t="s">
        <v>300</v>
      </c>
      <c r="G15" t="s">
        <v>6</v>
      </c>
      <c r="H15" t="s">
        <v>301</v>
      </c>
      <c r="I15" t="s">
        <v>8</v>
      </c>
      <c r="J15" t="s">
        <v>302</v>
      </c>
      <c r="K15" t="s">
        <v>7</v>
      </c>
      <c r="L15" t="s">
        <v>303</v>
      </c>
      <c r="M15" t="s">
        <v>304</v>
      </c>
    </row>
    <row r="16" spans="1:13" x14ac:dyDescent="0.25">
      <c r="A16" t="s">
        <v>6</v>
      </c>
      <c r="B16" t="s">
        <v>117</v>
      </c>
      <c r="C16" t="s">
        <v>6</v>
      </c>
      <c r="D16" t="s">
        <v>118</v>
      </c>
      <c r="E16" t="s">
        <v>6</v>
      </c>
      <c r="F16" t="s">
        <v>353</v>
      </c>
      <c r="G16" t="s">
        <v>6</v>
      </c>
      <c r="H16" t="s">
        <v>353</v>
      </c>
      <c r="I16" t="s">
        <v>7</v>
      </c>
      <c r="J16" t="s">
        <v>60</v>
      </c>
      <c r="K16" t="s">
        <v>6</v>
      </c>
      <c r="L16" t="s">
        <v>354</v>
      </c>
      <c r="M16" t="s">
        <v>338</v>
      </c>
    </row>
    <row r="17" spans="1:13" x14ac:dyDescent="0.25">
      <c r="A17" t="s">
        <v>7</v>
      </c>
      <c r="B17" t="s">
        <v>119</v>
      </c>
      <c r="C17" t="s">
        <v>7</v>
      </c>
      <c r="D17" t="s">
        <v>120</v>
      </c>
      <c r="E17" t="s">
        <v>7</v>
      </c>
      <c r="F17" t="s">
        <v>121</v>
      </c>
      <c r="G17" t="s">
        <v>7</v>
      </c>
      <c r="H17" t="s">
        <v>122</v>
      </c>
      <c r="I17" t="s">
        <v>8</v>
      </c>
      <c r="J17" t="s">
        <v>123</v>
      </c>
      <c r="K17" t="s">
        <v>7</v>
      </c>
      <c r="L17" t="s">
        <v>124</v>
      </c>
      <c r="M17" t="s">
        <v>125</v>
      </c>
    </row>
    <row r="18" spans="1:13" x14ac:dyDescent="0.25">
      <c r="A18" t="s">
        <v>6</v>
      </c>
      <c r="B18" t="s">
        <v>223</v>
      </c>
      <c r="C18" t="s">
        <v>6</v>
      </c>
      <c r="D18" t="s">
        <v>224</v>
      </c>
      <c r="E18" t="s">
        <v>6</v>
      </c>
      <c r="F18" t="s">
        <v>225</v>
      </c>
      <c r="G18" t="s">
        <v>6</v>
      </c>
      <c r="H18" t="s">
        <v>226</v>
      </c>
      <c r="I18" t="s">
        <v>7</v>
      </c>
      <c r="J18" t="s">
        <v>227</v>
      </c>
      <c r="K18" t="s">
        <v>6</v>
      </c>
      <c r="L18" t="s">
        <v>228</v>
      </c>
      <c r="M18" t="s">
        <v>229</v>
      </c>
    </row>
    <row r="19" spans="1:13" x14ac:dyDescent="0.25">
      <c r="A19" t="s">
        <v>6</v>
      </c>
      <c r="B19" t="s">
        <v>339</v>
      </c>
      <c r="C19" t="s">
        <v>6</v>
      </c>
      <c r="D19" t="s">
        <v>340</v>
      </c>
      <c r="E19" t="s">
        <v>6</v>
      </c>
      <c r="F19" t="s">
        <v>61</v>
      </c>
      <c r="G19" t="s">
        <v>6</v>
      </c>
      <c r="H19" t="s">
        <v>62</v>
      </c>
      <c r="I19" t="s">
        <v>7</v>
      </c>
      <c r="J19" t="s">
        <v>341</v>
      </c>
      <c r="K19" t="s">
        <v>7</v>
      </c>
      <c r="L19" t="s">
        <v>342</v>
      </c>
      <c r="M19" t="s">
        <v>27</v>
      </c>
    </row>
    <row r="20" spans="1:13" x14ac:dyDescent="0.25">
      <c r="A20" t="s">
        <v>6</v>
      </c>
      <c r="B20" t="s">
        <v>305</v>
      </c>
      <c r="C20" t="s">
        <v>6</v>
      </c>
      <c r="D20" t="s">
        <v>230</v>
      </c>
      <c r="E20" t="s">
        <v>6</v>
      </c>
      <c r="F20" t="s">
        <v>306</v>
      </c>
      <c r="G20" t="s">
        <v>7</v>
      </c>
      <c r="H20" t="s">
        <v>307</v>
      </c>
      <c r="I20" t="s">
        <v>8</v>
      </c>
      <c r="J20" t="s">
        <v>231</v>
      </c>
      <c r="K20" t="s">
        <v>7</v>
      </c>
      <c r="L20" t="s">
        <v>308</v>
      </c>
      <c r="M20" t="s">
        <v>232</v>
      </c>
    </row>
    <row r="21" spans="1:13" x14ac:dyDescent="0.25">
      <c r="A21" t="s">
        <v>8</v>
      </c>
      <c r="B21" t="s">
        <v>233</v>
      </c>
      <c r="C21" t="s">
        <v>6</v>
      </c>
      <c r="D21" t="s">
        <v>158</v>
      </c>
      <c r="E21" t="s">
        <v>6</v>
      </c>
      <c r="F21" t="s">
        <v>77</v>
      </c>
      <c r="G21" t="s">
        <v>6</v>
      </c>
      <c r="H21" t="s">
        <v>71</v>
      </c>
      <c r="I21" t="s">
        <v>8</v>
      </c>
      <c r="J21" t="s">
        <v>72</v>
      </c>
      <c r="K21" t="s">
        <v>6</v>
      </c>
      <c r="L21" t="s">
        <v>159</v>
      </c>
      <c r="M21" t="s">
        <v>233</v>
      </c>
    </row>
    <row r="22" spans="1:13" x14ac:dyDescent="0.25">
      <c r="A22" t="s">
        <v>6</v>
      </c>
      <c r="B22" t="s">
        <v>126</v>
      </c>
      <c r="C22" t="s">
        <v>6</v>
      </c>
      <c r="D22" t="s">
        <v>63</v>
      </c>
      <c r="E22" t="s">
        <v>6</v>
      </c>
      <c r="F22" t="s">
        <v>64</v>
      </c>
      <c r="G22" t="s">
        <v>6</v>
      </c>
      <c r="H22" t="s">
        <v>65</v>
      </c>
      <c r="I22" t="s">
        <v>8</v>
      </c>
      <c r="J22" t="s">
        <v>66</v>
      </c>
      <c r="K22" t="s">
        <v>7</v>
      </c>
      <c r="L22" t="s">
        <v>67</v>
      </c>
      <c r="M22" t="s">
        <v>27</v>
      </c>
    </row>
    <row r="23" spans="1:13" x14ac:dyDescent="0.25">
      <c r="A23" t="s">
        <v>7</v>
      </c>
      <c r="B23" t="s">
        <v>309</v>
      </c>
      <c r="C23" t="s">
        <v>8</v>
      </c>
      <c r="D23" t="s">
        <v>310</v>
      </c>
      <c r="E23" t="s">
        <v>8</v>
      </c>
      <c r="F23" t="s">
        <v>234</v>
      </c>
      <c r="G23" t="s">
        <v>8</v>
      </c>
      <c r="H23" t="s">
        <v>235</v>
      </c>
      <c r="I23" t="s">
        <v>8</v>
      </c>
      <c r="J23" t="s">
        <v>311</v>
      </c>
      <c r="K23" t="s">
        <v>7</v>
      </c>
      <c r="L23" t="s">
        <v>312</v>
      </c>
      <c r="M23" t="s">
        <v>236</v>
      </c>
    </row>
    <row r="24" spans="1:13" x14ac:dyDescent="0.25">
      <c r="A24" t="s">
        <v>7</v>
      </c>
      <c r="B24" t="s">
        <v>127</v>
      </c>
      <c r="C24" t="s">
        <v>7</v>
      </c>
      <c r="D24" t="s">
        <v>128</v>
      </c>
      <c r="E24" t="s">
        <v>6</v>
      </c>
      <c r="F24" t="s">
        <v>129</v>
      </c>
      <c r="G24" t="s">
        <v>6</v>
      </c>
      <c r="H24" t="s">
        <v>130</v>
      </c>
      <c r="I24" t="s">
        <v>8</v>
      </c>
      <c r="J24" t="s">
        <v>48</v>
      </c>
      <c r="K24" t="s">
        <v>8</v>
      </c>
      <c r="L24" t="s">
        <v>131</v>
      </c>
      <c r="M24" t="s">
        <v>49</v>
      </c>
    </row>
    <row r="25" spans="1:13" x14ac:dyDescent="0.25">
      <c r="A25" t="s">
        <v>7</v>
      </c>
      <c r="B25" t="s">
        <v>132</v>
      </c>
      <c r="C25" t="s">
        <v>7</v>
      </c>
      <c r="D25" t="s">
        <v>133</v>
      </c>
      <c r="E25" t="s">
        <v>7</v>
      </c>
      <c r="F25" t="s">
        <v>134</v>
      </c>
      <c r="G25" t="s">
        <v>7</v>
      </c>
      <c r="H25" t="s">
        <v>26</v>
      </c>
      <c r="I25" t="s">
        <v>6</v>
      </c>
      <c r="J25" t="s">
        <v>27</v>
      </c>
      <c r="K25" t="s">
        <v>7</v>
      </c>
      <c r="L25" t="s">
        <v>135</v>
      </c>
      <c r="M25" t="s">
        <v>24</v>
      </c>
    </row>
  </sheetData>
  <autoFilter ref="A10:M25" xr:uid="{EFB0B00C-D7D2-4901-955B-881F1FCEAF35}"/>
  <conditionalFormatting sqref="A4:XFD4">
    <cfRule type="cellIs" dxfId="2" priority="1" stopIfTrue="1" operator="equal">
      <formula>"No Consensus"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B0F1-EE8B-405F-9B89-0B58BF1CE780}">
  <sheetPr>
    <tabColor theme="4" tint="-0.249977111117893"/>
  </sheetPr>
  <dimension ref="A1:M26"/>
  <sheetViews>
    <sheetView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193</v>
      </c>
    </row>
    <row r="2" spans="1:13" x14ac:dyDescent="0.25">
      <c r="A2" s="5" t="s">
        <v>195</v>
      </c>
    </row>
    <row r="4" spans="1:13" s="2" customFormat="1" ht="30" x14ac:dyDescent="0.25">
      <c r="A4" s="4" t="s">
        <v>0</v>
      </c>
      <c r="B4" s="4" t="str">
        <f>IF(A5&gt;=0.75,"CONSENSUS: Met",IF(A6&gt;=0.75,"CONSENSUS: Not met but addressable",IF(A7&gt;=0.75,"CONSENSUS: Not Met","NO CONSENSUS")))</f>
        <v>CONSENSUS: Met</v>
      </c>
      <c r="C4" s="4" t="s">
        <v>1</v>
      </c>
      <c r="D4" s="4" t="str">
        <f>IF(C5&gt;=0.75,"CONSENSUS: Met",IF(C6&gt;=0.75,"CONSENSUS: Not met but addressable",IF(C7&gt;=0.75,"CONSENSUS: Not Met","NO CONSENSUS")))</f>
        <v>CONSENSUS: Met</v>
      </c>
      <c r="E4" s="4" t="s">
        <v>2</v>
      </c>
      <c r="F4" s="4" t="str">
        <f>IF(E5&gt;=0.75,"CONSENSUS: Met",IF(E6&gt;=0.75,"CONSENSUS: Not met but addressable",IF(E7&gt;=0.75,"CONSENSUS: Not Met","NO CONSENSUS")))</f>
        <v>CONSENSUS: Met</v>
      </c>
      <c r="G4" s="4" t="s">
        <v>3</v>
      </c>
      <c r="H4" s="4" t="str">
        <f>IF(G5&gt;=0.75,"CONSENSUS: Met",IF(G6&gt;=0.75,"CONSENSUS: Not met but addressable",IF(G7&gt;=0.75,"CONSENSUS: Not Met","NO CONSENSUS")))</f>
        <v>CONSENSUS: Met</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No Consensus</v>
      </c>
    </row>
    <row r="5" spans="1:13" x14ac:dyDescent="0.25">
      <c r="A5" s="8">
        <f>COUNTIF(A$11:A$100, "Met")/A$8</f>
        <v>0.75</v>
      </c>
      <c r="B5" s="11" t="s">
        <v>6</v>
      </c>
      <c r="C5" s="3">
        <f>COUNTIF(C$11:C$100, "Met")/C$8</f>
        <v>0.8125</v>
      </c>
      <c r="D5" s="2" t="s">
        <v>6</v>
      </c>
      <c r="E5" s="8">
        <f>COUNTIF(E$11:E$100, "Met")/E$8</f>
        <v>1</v>
      </c>
      <c r="F5" s="11" t="s">
        <v>6</v>
      </c>
      <c r="G5" s="3">
        <f>COUNTIF(G$11:G$100, "Met")/G$8</f>
        <v>0.875</v>
      </c>
      <c r="H5" s="2" t="s">
        <v>6</v>
      </c>
      <c r="I5" s="8">
        <f>COUNTIF(I$11:I$100, "Met")/I$8</f>
        <v>6.25E-2</v>
      </c>
      <c r="J5" s="11" t="s">
        <v>6</v>
      </c>
      <c r="K5" s="3">
        <f>COUNTIF(K$11:K$100, "Met")/K$8</f>
        <v>0.4375</v>
      </c>
      <c r="L5" s="2" t="s">
        <v>6</v>
      </c>
    </row>
    <row r="6" spans="1:13" x14ac:dyDescent="0.25">
      <c r="A6" s="8">
        <f>COUNTIF(A$11:A$100, "Not met but addressable")/A$8</f>
        <v>0.1875</v>
      </c>
      <c r="B6" s="11" t="s">
        <v>7</v>
      </c>
      <c r="C6" s="3">
        <f>COUNTIF(C$11:C$100, "Not met but addressable")/C$8</f>
        <v>0.1875</v>
      </c>
      <c r="D6" s="2" t="s">
        <v>7</v>
      </c>
      <c r="E6" s="8">
        <f>COUNTIF(E$11:E$100, "Not met but addressable")/E$8</f>
        <v>0</v>
      </c>
      <c r="F6" s="11" t="s">
        <v>7</v>
      </c>
      <c r="G6" s="3">
        <f>COUNTIF(G$11:G$100, "Not met but addressable")/G$8</f>
        <v>0.125</v>
      </c>
      <c r="H6" s="2" t="s">
        <v>7</v>
      </c>
      <c r="I6" s="8">
        <f>COUNTIF(I$11:I$100, "Not met but addressable")/I$8</f>
        <v>0.3125</v>
      </c>
      <c r="J6" s="11" t="s">
        <v>7</v>
      </c>
      <c r="K6" s="3">
        <f>COUNTIF(K$11:K$100, "Not met but addressable")/K$8</f>
        <v>0.5625</v>
      </c>
      <c r="L6" s="2" t="s">
        <v>7</v>
      </c>
    </row>
    <row r="7" spans="1:13" x14ac:dyDescent="0.25">
      <c r="A7" s="9">
        <f>COUNTIF(A$11:A$100, "Not Met")/A$8</f>
        <v>6.25E-2</v>
      </c>
      <c r="B7" s="12" t="s">
        <v>8</v>
      </c>
      <c r="C7" s="7">
        <f>COUNTIF(C$11:C$100, "Not Met")/C$8</f>
        <v>0</v>
      </c>
      <c r="D7" s="14" t="s">
        <v>8</v>
      </c>
      <c r="E7" s="9">
        <f>COUNTIF(E$11:E$100, "Not Met")/E$8</f>
        <v>0</v>
      </c>
      <c r="F7" s="12" t="s">
        <v>8</v>
      </c>
      <c r="G7" s="7">
        <f>COUNTIF(G$11:G$100, "Not Met")/G$8</f>
        <v>0</v>
      </c>
      <c r="H7" s="14" t="s">
        <v>8</v>
      </c>
      <c r="I7" s="9">
        <f>COUNTIF(I$11:I$100, "Not Met")/I$8</f>
        <v>0.625</v>
      </c>
      <c r="J7" s="12" t="s">
        <v>8</v>
      </c>
      <c r="K7" s="7">
        <f>COUNTIF(K$11:K$100, "Not Met")/K$8</f>
        <v>0</v>
      </c>
      <c r="L7" s="14" t="s">
        <v>8</v>
      </c>
    </row>
    <row r="8" spans="1:13" s="5" customFormat="1" x14ac:dyDescent="0.25">
      <c r="A8" s="10">
        <f>COUNTA(A$11:A$60)</f>
        <v>16</v>
      </c>
      <c r="B8" s="13" t="s">
        <v>9</v>
      </c>
      <c r="C8" s="5">
        <f>COUNTA(C$11:C$60)</f>
        <v>16</v>
      </c>
      <c r="D8" s="6" t="s">
        <v>9</v>
      </c>
      <c r="E8" s="10">
        <f>COUNTA(E$11:E$60)</f>
        <v>16</v>
      </c>
      <c r="F8" s="13" t="s">
        <v>9</v>
      </c>
      <c r="G8" s="5">
        <f>COUNTA(G$11:G$60)</f>
        <v>16</v>
      </c>
      <c r="H8" s="6" t="s">
        <v>9</v>
      </c>
      <c r="I8" s="10">
        <f>COUNTA(I$11:I$60)</f>
        <v>16</v>
      </c>
      <c r="J8" s="13" t="s">
        <v>9</v>
      </c>
      <c r="K8" s="5">
        <f>COUNTA(K$11:K$60)</f>
        <v>16</v>
      </c>
      <c r="L8" s="6" t="s">
        <v>9</v>
      </c>
      <c r="M8" s="6"/>
    </row>
    <row r="10" spans="1:13" s="2" customFormat="1" ht="6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t="s">
        <v>6</v>
      </c>
      <c r="B11" t="s">
        <v>136</v>
      </c>
      <c r="C11" t="s">
        <v>6</v>
      </c>
      <c r="D11" t="s">
        <v>137</v>
      </c>
      <c r="E11" t="s">
        <v>6</v>
      </c>
      <c r="F11" t="s">
        <v>28</v>
      </c>
      <c r="G11" t="s">
        <v>6</v>
      </c>
      <c r="H11" t="s">
        <v>138</v>
      </c>
      <c r="I11" t="s">
        <v>7</v>
      </c>
      <c r="J11" t="s">
        <v>29</v>
      </c>
      <c r="K11" t="s">
        <v>7</v>
      </c>
      <c r="L11" t="s">
        <v>139</v>
      </c>
      <c r="M11" t="s">
        <v>140</v>
      </c>
    </row>
    <row r="12" spans="1:13" x14ac:dyDescent="0.25">
      <c r="A12" t="s">
        <v>6</v>
      </c>
      <c r="B12" t="s">
        <v>196</v>
      </c>
      <c r="C12" t="s">
        <v>6</v>
      </c>
      <c r="D12" t="s">
        <v>196</v>
      </c>
      <c r="E12" t="s">
        <v>6</v>
      </c>
      <c r="F12" t="s">
        <v>196</v>
      </c>
      <c r="G12" t="s">
        <v>6</v>
      </c>
      <c r="H12" t="s">
        <v>196</v>
      </c>
      <c r="I12" t="s">
        <v>8</v>
      </c>
      <c r="J12" t="s">
        <v>237</v>
      </c>
      <c r="K12" t="s">
        <v>7</v>
      </c>
      <c r="L12" t="s">
        <v>238</v>
      </c>
      <c r="M12" t="s">
        <v>239</v>
      </c>
    </row>
    <row r="13" spans="1:13" x14ac:dyDescent="0.25">
      <c r="A13" t="s">
        <v>6</v>
      </c>
      <c r="B13" t="s">
        <v>240</v>
      </c>
      <c r="C13" t="s">
        <v>6</v>
      </c>
      <c r="D13" t="s">
        <v>241</v>
      </c>
      <c r="E13" t="s">
        <v>6</v>
      </c>
      <c r="F13" t="s">
        <v>202</v>
      </c>
      <c r="G13" t="s">
        <v>6</v>
      </c>
      <c r="H13" t="s">
        <v>202</v>
      </c>
      <c r="I13" t="s">
        <v>8</v>
      </c>
      <c r="J13" t="s">
        <v>242</v>
      </c>
      <c r="K13" t="s">
        <v>7</v>
      </c>
      <c r="L13" t="s">
        <v>243</v>
      </c>
      <c r="M13" t="s">
        <v>202</v>
      </c>
    </row>
    <row r="14" spans="1:13" x14ac:dyDescent="0.25">
      <c r="A14" t="s">
        <v>6</v>
      </c>
      <c r="B14" t="s">
        <v>244</v>
      </c>
      <c r="C14" t="s">
        <v>6</v>
      </c>
      <c r="D14" t="s">
        <v>245</v>
      </c>
      <c r="E14" t="s">
        <v>6</v>
      </c>
      <c r="F14" t="s">
        <v>246</v>
      </c>
      <c r="G14" t="s">
        <v>6</v>
      </c>
      <c r="H14" t="s">
        <v>247</v>
      </c>
      <c r="I14" t="s">
        <v>8</v>
      </c>
      <c r="J14" t="s">
        <v>248</v>
      </c>
      <c r="K14" t="s">
        <v>7</v>
      </c>
      <c r="L14" t="s">
        <v>249</v>
      </c>
      <c r="M14" t="s">
        <v>250</v>
      </c>
    </row>
    <row r="15" spans="1:13" x14ac:dyDescent="0.25">
      <c r="A15" t="s">
        <v>6</v>
      </c>
      <c r="B15" t="s">
        <v>141</v>
      </c>
      <c r="C15" t="s">
        <v>6</v>
      </c>
      <c r="D15" t="s">
        <v>118</v>
      </c>
      <c r="E15" t="s">
        <v>6</v>
      </c>
      <c r="F15" t="s">
        <v>353</v>
      </c>
      <c r="G15" t="s">
        <v>6</v>
      </c>
      <c r="H15" t="s">
        <v>353</v>
      </c>
      <c r="I15" t="s">
        <v>7</v>
      </c>
      <c r="J15" t="s">
        <v>68</v>
      </c>
      <c r="K15" t="s">
        <v>6</v>
      </c>
      <c r="L15" t="s">
        <v>354</v>
      </c>
      <c r="M15" t="s">
        <v>343</v>
      </c>
    </row>
    <row r="16" spans="1:13" x14ac:dyDescent="0.25">
      <c r="A16" t="s">
        <v>7</v>
      </c>
      <c r="B16" t="s">
        <v>142</v>
      </c>
      <c r="C16" t="s">
        <v>7</v>
      </c>
      <c r="D16" t="s">
        <v>143</v>
      </c>
      <c r="E16" t="s">
        <v>6</v>
      </c>
      <c r="F16" t="s">
        <v>144</v>
      </c>
      <c r="G16" t="s">
        <v>7</v>
      </c>
      <c r="H16" t="s">
        <v>145</v>
      </c>
      <c r="I16" t="s">
        <v>8</v>
      </c>
      <c r="J16" t="s">
        <v>146</v>
      </c>
      <c r="K16" t="s">
        <v>7</v>
      </c>
      <c r="L16" t="s">
        <v>147</v>
      </c>
      <c r="M16" t="s">
        <v>148</v>
      </c>
    </row>
    <row r="17" spans="1:13" x14ac:dyDescent="0.25">
      <c r="A17" t="s">
        <v>6</v>
      </c>
      <c r="B17" t="s">
        <v>251</v>
      </c>
      <c r="C17" t="s">
        <v>6</v>
      </c>
      <c r="D17" t="s">
        <v>252</v>
      </c>
      <c r="E17" t="s">
        <v>6</v>
      </c>
      <c r="F17" t="s">
        <v>253</v>
      </c>
      <c r="G17" t="s">
        <v>6</v>
      </c>
      <c r="H17" t="s">
        <v>254</v>
      </c>
      <c r="I17" t="s">
        <v>7</v>
      </c>
      <c r="J17" t="s">
        <v>255</v>
      </c>
      <c r="K17" t="s">
        <v>6</v>
      </c>
      <c r="L17" t="s">
        <v>313</v>
      </c>
      <c r="M17" t="s">
        <v>314</v>
      </c>
    </row>
    <row r="18" spans="1:13" x14ac:dyDescent="0.25">
      <c r="A18" t="s">
        <v>7</v>
      </c>
      <c r="B18" t="s">
        <v>344</v>
      </c>
      <c r="C18" t="s">
        <v>6</v>
      </c>
      <c r="D18" t="s">
        <v>69</v>
      </c>
      <c r="E18" t="s">
        <v>6</v>
      </c>
      <c r="F18" t="s">
        <v>27</v>
      </c>
      <c r="G18" t="s">
        <v>6</v>
      </c>
      <c r="H18" t="s">
        <v>27</v>
      </c>
      <c r="I18" t="s">
        <v>7</v>
      </c>
      <c r="J18" t="s">
        <v>345</v>
      </c>
      <c r="K18" t="s">
        <v>7</v>
      </c>
      <c r="L18" t="s">
        <v>149</v>
      </c>
      <c r="M18" t="s">
        <v>27</v>
      </c>
    </row>
    <row r="19" spans="1:13" x14ac:dyDescent="0.25">
      <c r="A19" t="s">
        <v>6</v>
      </c>
      <c r="B19" t="s">
        <v>150</v>
      </c>
      <c r="C19" t="s">
        <v>6</v>
      </c>
      <c r="D19" t="s">
        <v>151</v>
      </c>
      <c r="E19" t="s">
        <v>6</v>
      </c>
      <c r="F19" t="s">
        <v>152</v>
      </c>
      <c r="G19" t="s">
        <v>6</v>
      </c>
      <c r="H19" t="s">
        <v>153</v>
      </c>
      <c r="I19" t="s">
        <v>8</v>
      </c>
      <c r="J19" t="s">
        <v>154</v>
      </c>
      <c r="K19" t="s">
        <v>7</v>
      </c>
      <c r="L19" t="s">
        <v>155</v>
      </c>
      <c r="M19" t="s">
        <v>156</v>
      </c>
    </row>
    <row r="20" spans="1:13" x14ac:dyDescent="0.25">
      <c r="A20" t="s">
        <v>6</v>
      </c>
      <c r="B20" t="s">
        <v>256</v>
      </c>
      <c r="C20" t="s">
        <v>6</v>
      </c>
      <c r="D20" t="s">
        <v>315</v>
      </c>
      <c r="E20" t="s">
        <v>6</v>
      </c>
      <c r="F20" t="s">
        <v>257</v>
      </c>
      <c r="G20" t="s">
        <v>7</v>
      </c>
      <c r="H20" t="s">
        <v>307</v>
      </c>
      <c r="I20" t="s">
        <v>8</v>
      </c>
      <c r="J20" t="s">
        <v>258</v>
      </c>
      <c r="K20" t="s">
        <v>7</v>
      </c>
      <c r="L20" t="s">
        <v>316</v>
      </c>
      <c r="M20" t="s">
        <v>259</v>
      </c>
    </row>
    <row r="21" spans="1:13" x14ac:dyDescent="0.25">
      <c r="A21" t="s">
        <v>8</v>
      </c>
      <c r="B21" t="s">
        <v>157</v>
      </c>
      <c r="C21" t="s">
        <v>6</v>
      </c>
      <c r="D21" t="s">
        <v>158</v>
      </c>
      <c r="E21" t="s">
        <v>6</v>
      </c>
      <c r="F21" t="s">
        <v>70</v>
      </c>
      <c r="G21" t="s">
        <v>6</v>
      </c>
      <c r="H21" t="s">
        <v>71</v>
      </c>
      <c r="I21" t="s">
        <v>8</v>
      </c>
      <c r="J21" t="s">
        <v>72</v>
      </c>
      <c r="K21" t="s">
        <v>6</v>
      </c>
      <c r="L21" t="s">
        <v>159</v>
      </c>
      <c r="M21" t="s">
        <v>73</v>
      </c>
    </row>
    <row r="22" spans="1:13" x14ac:dyDescent="0.25">
      <c r="A22" t="s">
        <v>6</v>
      </c>
      <c r="B22" t="s">
        <v>260</v>
      </c>
      <c r="C22" t="s">
        <v>6</v>
      </c>
      <c r="D22" t="s">
        <v>317</v>
      </c>
      <c r="E22" t="s">
        <v>6</v>
      </c>
      <c r="F22" t="s">
        <v>261</v>
      </c>
      <c r="G22" t="s">
        <v>6</v>
      </c>
      <c r="H22" t="s">
        <v>262</v>
      </c>
      <c r="I22" t="s">
        <v>7</v>
      </c>
      <c r="J22" t="s">
        <v>263</v>
      </c>
      <c r="K22" t="s">
        <v>6</v>
      </c>
      <c r="L22" t="s">
        <v>264</v>
      </c>
      <c r="M22" t="s">
        <v>318</v>
      </c>
    </row>
    <row r="23" spans="1:13" x14ac:dyDescent="0.25">
      <c r="A23" t="s">
        <v>6</v>
      </c>
      <c r="B23" t="s">
        <v>160</v>
      </c>
      <c r="C23" t="s">
        <v>6</v>
      </c>
      <c r="D23" t="s">
        <v>161</v>
      </c>
      <c r="E23" t="s">
        <v>6</v>
      </c>
      <c r="F23" t="s">
        <v>74</v>
      </c>
      <c r="G23" t="s">
        <v>6</v>
      </c>
      <c r="H23" t="s">
        <v>75</v>
      </c>
      <c r="I23" t="s">
        <v>8</v>
      </c>
      <c r="J23" t="s">
        <v>66</v>
      </c>
      <c r="K23" t="s">
        <v>6</v>
      </c>
      <c r="L23" t="s">
        <v>76</v>
      </c>
      <c r="M23" t="s">
        <v>27</v>
      </c>
    </row>
    <row r="24" spans="1:13" x14ac:dyDescent="0.25">
      <c r="A24" t="s">
        <v>7</v>
      </c>
      <c r="B24" t="s">
        <v>309</v>
      </c>
      <c r="C24" t="s">
        <v>7</v>
      </c>
      <c r="D24" t="s">
        <v>319</v>
      </c>
      <c r="E24" t="s">
        <v>6</v>
      </c>
      <c r="F24" t="s">
        <v>265</v>
      </c>
      <c r="G24" t="s">
        <v>6</v>
      </c>
      <c r="H24" t="s">
        <v>266</v>
      </c>
      <c r="I24" t="s">
        <v>8</v>
      </c>
      <c r="J24" t="s">
        <v>320</v>
      </c>
      <c r="K24" t="s">
        <v>6</v>
      </c>
      <c r="L24" t="s">
        <v>267</v>
      </c>
      <c r="M24" t="s">
        <v>202</v>
      </c>
    </row>
    <row r="25" spans="1:13" x14ac:dyDescent="0.25">
      <c r="A25" t="s">
        <v>6</v>
      </c>
      <c r="B25" t="s">
        <v>162</v>
      </c>
      <c r="C25" t="s">
        <v>6</v>
      </c>
      <c r="D25" t="s">
        <v>163</v>
      </c>
      <c r="E25" t="s">
        <v>6</v>
      </c>
      <c r="F25" t="s">
        <v>30</v>
      </c>
      <c r="G25" t="s">
        <v>6</v>
      </c>
      <c r="H25" t="s">
        <v>30</v>
      </c>
      <c r="I25" t="s">
        <v>8</v>
      </c>
      <c r="J25" t="s">
        <v>164</v>
      </c>
      <c r="K25" t="s">
        <v>7</v>
      </c>
      <c r="L25" t="s">
        <v>165</v>
      </c>
      <c r="M25" t="s">
        <v>166</v>
      </c>
    </row>
    <row r="26" spans="1:13" x14ac:dyDescent="0.25">
      <c r="A26" t="s">
        <v>6</v>
      </c>
      <c r="B26" t="s">
        <v>167</v>
      </c>
      <c r="C26" t="s">
        <v>7</v>
      </c>
      <c r="D26" t="s">
        <v>168</v>
      </c>
      <c r="E26" t="s">
        <v>6</v>
      </c>
      <c r="F26" t="s">
        <v>27</v>
      </c>
      <c r="G26" t="s">
        <v>6</v>
      </c>
      <c r="H26" t="s">
        <v>27</v>
      </c>
      <c r="I26" t="s">
        <v>6</v>
      </c>
      <c r="J26" t="s">
        <v>27</v>
      </c>
      <c r="K26" t="s">
        <v>6</v>
      </c>
      <c r="L26" t="s">
        <v>31</v>
      </c>
      <c r="M26" t="s">
        <v>169</v>
      </c>
    </row>
  </sheetData>
  <autoFilter ref="A10:M26" xr:uid="{CB79B0F1-EE8B-405F-9B89-0B58BF1CE780}"/>
  <conditionalFormatting sqref="A4:XFD4">
    <cfRule type="cellIs" dxfId="1" priority="1" stopIfTrue="1" operator="equal">
      <formula>"No Consensus"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E9DB-A409-4DBD-91D7-6BEFEB27629D}">
  <sheetPr>
    <tabColor theme="4" tint="-0.249977111117893"/>
  </sheetPr>
  <dimension ref="A1:M23"/>
  <sheetViews>
    <sheetView topLeftCell="D1"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193</v>
      </c>
    </row>
    <row r="2" spans="1:13" x14ac:dyDescent="0.25">
      <c r="A2" s="5" t="s">
        <v>194</v>
      </c>
    </row>
    <row r="4" spans="1:13" s="2" customFormat="1" x14ac:dyDescent="0.25">
      <c r="A4" s="4" t="s">
        <v>0</v>
      </c>
      <c r="B4" s="4" t="str">
        <f>IF(A5&gt;=0.75,"CONSENSUS: Met",IF(A6&gt;=0.75,"CONSENSUS: Not met but addressable",IF(A7&gt;=0.75,"CONSENSUS: Not Met","NO CONSENSUS")))</f>
        <v>NO CONSENSUS</v>
      </c>
      <c r="C4" s="4" t="s">
        <v>1</v>
      </c>
      <c r="D4" s="4" t="str">
        <f>IF(C5&gt;=0.75,"CONSENSUS: Met",IF(C6&gt;=0.75,"CONSENSUS: Not met but addressable",IF(C7&gt;=0.75,"CONSENSUS: Not Met","NO CONSENSUS")))</f>
        <v>CONSENSUS: Met</v>
      </c>
      <c r="E4" s="4" t="s">
        <v>2</v>
      </c>
      <c r="F4" s="4" t="str">
        <f>IF(E5&gt;=0.75,"CONSENSUS: Met",IF(E6&gt;=0.75,"CONSENSUS: Not met but addressable",IF(E7&gt;=0.75,"CONSENSUS: Not Met","NO CONSENSUS")))</f>
        <v>CONSENSUS: Met</v>
      </c>
      <c r="G4" s="4" t="s">
        <v>3</v>
      </c>
      <c r="H4" s="4" t="str">
        <f>IF(G5&gt;=0.75,"CONSENSUS: Met",IF(G6&gt;=0.75,"CONSENSUS: Not met but addressable",IF(G7&gt;=0.75,"CONSENSUS: Not Met","NO CONSENSUS")))</f>
        <v>CONSENSUS: Met</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No Consensus</v>
      </c>
    </row>
    <row r="5" spans="1:13" x14ac:dyDescent="0.25">
      <c r="A5" s="8">
        <f>COUNTIF(A$11:A$100, "Met")/A$8</f>
        <v>0.30769230769230771</v>
      </c>
      <c r="B5" s="11" t="s">
        <v>6</v>
      </c>
      <c r="C5" s="3">
        <f>COUNTIF(C$11:C$100, "Met")/C$8</f>
        <v>0.76923076923076927</v>
      </c>
      <c r="D5" s="2" t="s">
        <v>6</v>
      </c>
      <c r="E5" s="8">
        <f>COUNTIF(E$11:E$100, "Met")/E$8</f>
        <v>1</v>
      </c>
      <c r="F5" s="11" t="s">
        <v>6</v>
      </c>
      <c r="G5" s="3">
        <f>COUNTIF(G$11:G$100, "Met")/G$8</f>
        <v>0.76923076923076927</v>
      </c>
      <c r="H5" s="2" t="s">
        <v>6</v>
      </c>
      <c r="I5" s="8">
        <f>COUNTIF(I$11:I$100, "Met")/I$8</f>
        <v>7.6923076923076927E-2</v>
      </c>
      <c r="J5" s="11" t="s">
        <v>6</v>
      </c>
      <c r="K5" s="3">
        <f>COUNTIF(K$11:K$100, "Met")/K$8</f>
        <v>0.46153846153846156</v>
      </c>
      <c r="L5" s="2" t="s">
        <v>6</v>
      </c>
    </row>
    <row r="6" spans="1:13" x14ac:dyDescent="0.25">
      <c r="A6" s="8">
        <f>COUNTIF(A$11:A$100, "Not met but addressable")/A$8</f>
        <v>0.69230769230769229</v>
      </c>
      <c r="B6" s="11" t="s">
        <v>7</v>
      </c>
      <c r="C6" s="3">
        <f>COUNTIF(C$11:C$100, "Not met but addressable")/C$8</f>
        <v>0.23076923076923078</v>
      </c>
      <c r="D6" s="2" t="s">
        <v>7</v>
      </c>
      <c r="E6" s="8">
        <f>COUNTIF(E$11:E$100, "Not met but addressable")/E$8</f>
        <v>0</v>
      </c>
      <c r="F6" s="11" t="s">
        <v>7</v>
      </c>
      <c r="G6" s="3">
        <f>COUNTIF(G$11:G$100, "Not met but addressable")/G$8</f>
        <v>0.23076923076923078</v>
      </c>
      <c r="H6" s="2" t="s">
        <v>7</v>
      </c>
      <c r="I6" s="8">
        <f>COUNTIF(I$11:I$100, "Not met but addressable")/I$8</f>
        <v>0.38461538461538464</v>
      </c>
      <c r="J6" s="11" t="s">
        <v>7</v>
      </c>
      <c r="K6" s="3">
        <f>COUNTIF(K$11:K$100, "Not met but addressable")/K$8</f>
        <v>0.53846153846153844</v>
      </c>
      <c r="L6" s="2" t="s">
        <v>7</v>
      </c>
    </row>
    <row r="7" spans="1:13" x14ac:dyDescent="0.25">
      <c r="A7" s="9">
        <f>COUNTIF(A$11:A$100, "Not Met")/A$8</f>
        <v>0</v>
      </c>
      <c r="B7" s="12" t="s">
        <v>8</v>
      </c>
      <c r="C7" s="7">
        <f>COUNTIF(C$11:C$100, "Not Met")/C$8</f>
        <v>0</v>
      </c>
      <c r="D7" s="14" t="s">
        <v>8</v>
      </c>
      <c r="E7" s="9">
        <f>COUNTIF(E$11:E$100, "Not Met")/E$8</f>
        <v>0</v>
      </c>
      <c r="F7" s="12" t="s">
        <v>8</v>
      </c>
      <c r="G7" s="7">
        <f>COUNTIF(G$11:G$100, "Not Met")/G$8</f>
        <v>0</v>
      </c>
      <c r="H7" s="14" t="s">
        <v>8</v>
      </c>
      <c r="I7" s="9">
        <f>COUNTIF(I$11:I$100, "Not Met")/I$8</f>
        <v>0.53846153846153844</v>
      </c>
      <c r="J7" s="12" t="s">
        <v>8</v>
      </c>
      <c r="K7" s="7">
        <f>COUNTIF(K$11:K$100, "Not Met")/K$8</f>
        <v>0</v>
      </c>
      <c r="L7" s="14" t="s">
        <v>8</v>
      </c>
    </row>
    <row r="8" spans="1:13" s="5" customFormat="1" x14ac:dyDescent="0.25">
      <c r="A8" s="10">
        <f>COUNTA(A$11:A$60)</f>
        <v>13</v>
      </c>
      <c r="B8" s="13" t="s">
        <v>9</v>
      </c>
      <c r="C8" s="5">
        <f>COUNTA(C$11:C$60)</f>
        <v>13</v>
      </c>
      <c r="D8" s="6" t="s">
        <v>9</v>
      </c>
      <c r="E8" s="10">
        <f>COUNTA(E$11:E$60)</f>
        <v>13</v>
      </c>
      <c r="F8" s="13" t="s">
        <v>9</v>
      </c>
      <c r="G8" s="5">
        <f>COUNTA(G$11:G$60)</f>
        <v>13</v>
      </c>
      <c r="H8" s="6" t="s">
        <v>9</v>
      </c>
      <c r="I8" s="10">
        <f>COUNTA(I$11:I$60)</f>
        <v>13</v>
      </c>
      <c r="J8" s="13" t="s">
        <v>9</v>
      </c>
      <c r="K8" s="5">
        <f>COUNTA(K$11:K$60)</f>
        <v>13</v>
      </c>
      <c r="L8" s="6" t="s">
        <v>9</v>
      </c>
      <c r="M8" s="6"/>
    </row>
    <row r="10" spans="1:13" s="2" customFormat="1" ht="6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t="s">
        <v>6</v>
      </c>
      <c r="B11" t="s">
        <v>170</v>
      </c>
      <c r="C11" t="s">
        <v>6</v>
      </c>
      <c r="D11" t="s">
        <v>171</v>
      </c>
      <c r="E11" t="s">
        <v>6</v>
      </c>
      <c r="F11" t="s">
        <v>172</v>
      </c>
      <c r="G11" t="s">
        <v>6</v>
      </c>
      <c r="H11" t="s">
        <v>173</v>
      </c>
      <c r="I11" t="s">
        <v>7</v>
      </c>
      <c r="J11" t="s">
        <v>32</v>
      </c>
      <c r="K11" t="s">
        <v>7</v>
      </c>
      <c r="L11" t="s">
        <v>174</v>
      </c>
      <c r="M11" t="s">
        <v>33</v>
      </c>
    </row>
    <row r="12" spans="1:13" x14ac:dyDescent="0.25">
      <c r="A12" t="s">
        <v>7</v>
      </c>
      <c r="B12" t="s">
        <v>214</v>
      </c>
      <c r="C12" t="s">
        <v>6</v>
      </c>
      <c r="D12" t="s">
        <v>214</v>
      </c>
      <c r="E12" t="s">
        <v>6</v>
      </c>
      <c r="F12" t="s">
        <v>214</v>
      </c>
      <c r="G12" t="s">
        <v>6</v>
      </c>
      <c r="H12" t="s">
        <v>214</v>
      </c>
      <c r="I12" t="s">
        <v>8</v>
      </c>
      <c r="J12" t="s">
        <v>268</v>
      </c>
      <c r="K12" t="s">
        <v>7</v>
      </c>
      <c r="L12" t="s">
        <v>214</v>
      </c>
      <c r="M12" t="s">
        <v>214</v>
      </c>
    </row>
    <row r="13" spans="1:13" x14ac:dyDescent="0.25">
      <c r="A13" t="s">
        <v>7</v>
      </c>
      <c r="B13" t="s">
        <v>269</v>
      </c>
      <c r="C13" t="s">
        <v>6</v>
      </c>
      <c r="D13" t="s">
        <v>321</v>
      </c>
      <c r="E13" t="s">
        <v>6</v>
      </c>
      <c r="F13" t="s">
        <v>270</v>
      </c>
      <c r="G13" t="s">
        <v>6</v>
      </c>
      <c r="H13" t="s">
        <v>270</v>
      </c>
      <c r="I13" t="s">
        <v>7</v>
      </c>
      <c r="J13" t="s">
        <v>322</v>
      </c>
      <c r="K13" t="s">
        <v>7</v>
      </c>
      <c r="L13" t="s">
        <v>271</v>
      </c>
      <c r="M13" t="s">
        <v>272</v>
      </c>
    </row>
    <row r="14" spans="1:13" x14ac:dyDescent="0.25">
      <c r="A14" t="s">
        <v>7</v>
      </c>
      <c r="B14" t="s">
        <v>323</v>
      </c>
      <c r="C14" t="s">
        <v>6</v>
      </c>
      <c r="D14" t="s">
        <v>324</v>
      </c>
      <c r="E14" t="s">
        <v>6</v>
      </c>
      <c r="F14" t="s">
        <v>325</v>
      </c>
      <c r="G14" t="s">
        <v>6</v>
      </c>
      <c r="H14" t="s">
        <v>326</v>
      </c>
      <c r="I14" t="s">
        <v>7</v>
      </c>
      <c r="J14" t="s">
        <v>327</v>
      </c>
      <c r="K14" t="s">
        <v>7</v>
      </c>
      <c r="L14" t="s">
        <v>328</v>
      </c>
      <c r="M14" t="s">
        <v>329</v>
      </c>
    </row>
    <row r="15" spans="1:13" x14ac:dyDescent="0.25">
      <c r="A15" t="s">
        <v>7</v>
      </c>
      <c r="B15" t="s">
        <v>175</v>
      </c>
      <c r="C15" t="s">
        <v>7</v>
      </c>
      <c r="D15" t="s">
        <v>176</v>
      </c>
      <c r="E15" t="s">
        <v>6</v>
      </c>
      <c r="F15" t="s">
        <v>177</v>
      </c>
      <c r="G15" t="s">
        <v>7</v>
      </c>
      <c r="H15" t="s">
        <v>178</v>
      </c>
      <c r="I15" t="s">
        <v>8</v>
      </c>
      <c r="J15" t="s">
        <v>179</v>
      </c>
      <c r="K15" t="s">
        <v>7</v>
      </c>
      <c r="L15" t="s">
        <v>180</v>
      </c>
      <c r="M15" t="s">
        <v>181</v>
      </c>
    </row>
    <row r="16" spans="1:13" x14ac:dyDescent="0.25">
      <c r="A16" t="s">
        <v>6</v>
      </c>
      <c r="B16" t="s">
        <v>273</v>
      </c>
      <c r="C16" t="s">
        <v>6</v>
      </c>
      <c r="D16" t="s">
        <v>274</v>
      </c>
      <c r="E16" t="s">
        <v>6</v>
      </c>
      <c r="F16" t="s">
        <v>253</v>
      </c>
      <c r="G16" t="s">
        <v>6</v>
      </c>
      <c r="H16" t="s">
        <v>275</v>
      </c>
      <c r="I16" t="s">
        <v>7</v>
      </c>
      <c r="J16" t="s">
        <v>276</v>
      </c>
      <c r="K16" t="s">
        <v>6</v>
      </c>
      <c r="L16" t="s">
        <v>277</v>
      </c>
      <c r="M16" t="s">
        <v>229</v>
      </c>
    </row>
    <row r="17" spans="1:13" x14ac:dyDescent="0.25">
      <c r="A17" t="s">
        <v>7</v>
      </c>
      <c r="B17" t="s">
        <v>344</v>
      </c>
      <c r="C17" t="s">
        <v>6</v>
      </c>
      <c r="D17" t="s">
        <v>69</v>
      </c>
      <c r="E17" t="s">
        <v>6</v>
      </c>
      <c r="F17" t="s">
        <v>27</v>
      </c>
      <c r="G17" t="s">
        <v>6</v>
      </c>
      <c r="H17" t="s">
        <v>27</v>
      </c>
      <c r="I17" t="s">
        <v>7</v>
      </c>
      <c r="J17" t="s">
        <v>346</v>
      </c>
      <c r="K17" t="s">
        <v>7</v>
      </c>
      <c r="L17" t="s">
        <v>182</v>
      </c>
      <c r="M17" t="s">
        <v>27</v>
      </c>
    </row>
    <row r="18" spans="1:13" x14ac:dyDescent="0.25">
      <c r="A18" t="s">
        <v>7</v>
      </c>
      <c r="B18" t="s">
        <v>278</v>
      </c>
      <c r="C18" t="s">
        <v>6</v>
      </c>
      <c r="D18" t="s">
        <v>279</v>
      </c>
      <c r="E18" t="s">
        <v>6</v>
      </c>
      <c r="F18" t="s">
        <v>330</v>
      </c>
      <c r="G18" t="s">
        <v>7</v>
      </c>
      <c r="H18" t="s">
        <v>307</v>
      </c>
      <c r="I18" t="s">
        <v>8</v>
      </c>
      <c r="J18" t="s">
        <v>231</v>
      </c>
      <c r="K18" t="s">
        <v>7</v>
      </c>
      <c r="L18" t="s">
        <v>331</v>
      </c>
      <c r="M18" t="s">
        <v>280</v>
      </c>
    </row>
    <row r="19" spans="1:13" x14ac:dyDescent="0.25">
      <c r="A19" t="s">
        <v>7</v>
      </c>
      <c r="B19" t="s">
        <v>157</v>
      </c>
      <c r="C19" t="s">
        <v>6</v>
      </c>
      <c r="D19" t="s">
        <v>158</v>
      </c>
      <c r="E19" t="s">
        <v>6</v>
      </c>
      <c r="F19" t="s">
        <v>77</v>
      </c>
      <c r="G19" t="s">
        <v>6</v>
      </c>
      <c r="H19" t="s">
        <v>71</v>
      </c>
      <c r="I19" t="s">
        <v>8</v>
      </c>
      <c r="J19" t="s">
        <v>72</v>
      </c>
      <c r="K19" t="s">
        <v>6</v>
      </c>
      <c r="L19" t="s">
        <v>183</v>
      </c>
      <c r="M19" t="s">
        <v>78</v>
      </c>
    </row>
    <row r="20" spans="1:13" x14ac:dyDescent="0.25">
      <c r="A20" t="s">
        <v>7</v>
      </c>
      <c r="B20" t="s">
        <v>79</v>
      </c>
      <c r="C20" t="s">
        <v>6</v>
      </c>
      <c r="D20" t="s">
        <v>80</v>
      </c>
      <c r="E20" t="s">
        <v>6</v>
      </c>
      <c r="F20" t="s">
        <v>184</v>
      </c>
      <c r="G20" t="s">
        <v>6</v>
      </c>
      <c r="H20" t="s">
        <v>65</v>
      </c>
      <c r="I20" t="s">
        <v>8</v>
      </c>
      <c r="J20" t="s">
        <v>66</v>
      </c>
      <c r="K20" t="s">
        <v>6</v>
      </c>
      <c r="L20" t="s">
        <v>185</v>
      </c>
      <c r="M20" t="s">
        <v>27</v>
      </c>
    </row>
    <row r="21" spans="1:13" x14ac:dyDescent="0.25">
      <c r="A21" t="s">
        <v>7</v>
      </c>
      <c r="B21" t="s">
        <v>309</v>
      </c>
      <c r="C21" t="s">
        <v>7</v>
      </c>
      <c r="D21" t="s">
        <v>319</v>
      </c>
      <c r="E21" t="s">
        <v>6</v>
      </c>
      <c r="F21" t="s">
        <v>265</v>
      </c>
      <c r="G21" t="s">
        <v>6</v>
      </c>
      <c r="H21" t="s">
        <v>266</v>
      </c>
      <c r="I21" t="s">
        <v>8</v>
      </c>
      <c r="J21" t="s">
        <v>320</v>
      </c>
      <c r="K21" t="s">
        <v>6</v>
      </c>
      <c r="L21" t="s">
        <v>267</v>
      </c>
      <c r="M21" t="s">
        <v>281</v>
      </c>
    </row>
    <row r="22" spans="1:13" x14ac:dyDescent="0.25">
      <c r="A22" t="s">
        <v>6</v>
      </c>
      <c r="B22" t="s">
        <v>355</v>
      </c>
      <c r="C22" t="s">
        <v>6</v>
      </c>
      <c r="D22" t="s">
        <v>34</v>
      </c>
      <c r="E22" t="s">
        <v>6</v>
      </c>
      <c r="F22" t="s">
        <v>186</v>
      </c>
      <c r="G22" t="s">
        <v>7</v>
      </c>
      <c r="H22" t="s">
        <v>187</v>
      </c>
      <c r="I22" t="s">
        <v>8</v>
      </c>
      <c r="J22" t="s">
        <v>164</v>
      </c>
      <c r="K22" t="s">
        <v>6</v>
      </c>
      <c r="L22" t="s">
        <v>35</v>
      </c>
      <c r="M22" t="s">
        <v>36</v>
      </c>
    </row>
    <row r="23" spans="1:13" x14ac:dyDescent="0.25">
      <c r="A23" t="s">
        <v>6</v>
      </c>
      <c r="B23" t="s">
        <v>188</v>
      </c>
      <c r="C23" t="s">
        <v>7</v>
      </c>
      <c r="D23" t="s">
        <v>189</v>
      </c>
      <c r="E23" t="s">
        <v>6</v>
      </c>
      <c r="F23" t="s">
        <v>27</v>
      </c>
      <c r="G23" t="s">
        <v>6</v>
      </c>
      <c r="H23" t="s">
        <v>27</v>
      </c>
      <c r="I23" t="s">
        <v>6</v>
      </c>
      <c r="J23" t="s">
        <v>27</v>
      </c>
      <c r="K23" t="s">
        <v>6</v>
      </c>
      <c r="L23" t="s">
        <v>37</v>
      </c>
      <c r="M23" t="s">
        <v>190</v>
      </c>
    </row>
  </sheetData>
  <conditionalFormatting sqref="A4:XFD4">
    <cfRule type="cellIs" dxfId="0" priority="1" stopIfTrue="1" operator="equal">
      <formula>"No Consensus"</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80a1238-c9f7-4de0-b1e3-e5358bcee5de" xsi:nil="true"/>
    <Measures xmlns="980a1238-c9f7-4de0-b1e3-e5358bcee5d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5A4A6247D25242A1A271769CC82756" ma:contentTypeVersion="15" ma:contentTypeDescription="Create a new document." ma:contentTypeScope="" ma:versionID="824ada2404cb2d2c0263b55ae72ccca4">
  <xsd:schema xmlns:xsd="http://www.w3.org/2001/XMLSchema" xmlns:xs="http://www.w3.org/2001/XMLSchema" xmlns:p="http://schemas.microsoft.com/office/2006/metadata/properties" xmlns:ns2="980a1238-c9f7-4de0-b1e3-e5358bcee5de" xmlns:ns3="4e05bf96-3287-4b8e-bd12-3fedd1d0780e" targetNamespace="http://schemas.microsoft.com/office/2006/metadata/properties" ma:root="true" ma:fieldsID="30943e17076b19b0baeb679cb07415c3" ns2:_="" ns3:_="">
    <xsd:import namespace="980a1238-c9f7-4de0-b1e3-e5358bcee5de"/>
    <xsd:import namespace="4e05bf96-3287-4b8e-bd12-3fedd1d078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asures" minOccurs="0"/>
                <xsd:element ref="ns2: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a1238-c9f7-4de0-b1e3-e5358bcee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asures" ma:index="20" nillable="true" ma:displayName="Measures" ma:format="Dropdown" ma:internalName="Measures">
      <xsd:simpleType>
        <xsd:restriction base="dms:Text">
          <xsd:maxLength value="255"/>
        </xsd:restriction>
      </xsd:simpleType>
    </xsd:element>
    <xsd:element name="Status" ma:index="21" nillable="true" ma:displayName="Status" ma:description="Status of Battelle review of developer comments." ma:format="Dropdown" ma:internalName="Status">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05bf96-3287-4b8e-bd12-3fedd1d0780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B71CAF-2CBB-433F-9C43-D456A4892359}">
  <ds:schemaRefs>
    <ds:schemaRef ds:uri="http://schemas.microsoft.com/sharepoint/v3/contenttype/forms"/>
  </ds:schemaRefs>
</ds:datastoreItem>
</file>

<file path=customXml/itemProps2.xml><?xml version="1.0" encoding="utf-8"?>
<ds:datastoreItem xmlns:ds="http://schemas.openxmlformats.org/officeDocument/2006/customXml" ds:itemID="{B6A0C7B4-A743-432D-8183-649C515EB118}">
  <ds:schemaRefs>
    <ds:schemaRef ds:uri="http://schemas.microsoft.com/office/2006/documentManagement/types"/>
    <ds:schemaRef ds:uri="http://schemas.microsoft.com/office/infopath/2007/PartnerControls"/>
    <ds:schemaRef ds:uri="980a1238-c9f7-4de0-b1e3-e5358bcee5de"/>
    <ds:schemaRef ds:uri="http://purl.org/dc/elements/1.1/"/>
    <ds:schemaRef ds:uri="http://schemas.microsoft.com/office/2006/metadata/properties"/>
    <ds:schemaRef ds:uri="http://purl.org/dc/terms/"/>
    <ds:schemaRef ds:uri="http://schemas.openxmlformats.org/package/2006/metadata/core-properties"/>
    <ds:schemaRef ds:uri="4e05bf96-3287-4b8e-bd12-3fedd1d0780e"/>
    <ds:schemaRef ds:uri="http://www.w3.org/XML/1998/namespace"/>
    <ds:schemaRef ds:uri="http://purl.org/dc/dcmitype/"/>
  </ds:schemaRefs>
</ds:datastoreItem>
</file>

<file path=customXml/itemProps3.xml><?xml version="1.0" encoding="utf-8"?>
<ds:datastoreItem xmlns:ds="http://schemas.openxmlformats.org/officeDocument/2006/customXml" ds:itemID="{CB89B148-FF69-4C16-9864-266BE7A8E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a1238-c9f7-4de0-b1e3-e5358bcee5de"/>
    <ds:schemaRef ds:uri="4e05bf96-3287-4b8e-bd12-3fedd1d07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dd732a6-0413-473f-a1ce-68d1616444b6}" enabled="0" method="" siteId="{2dd732a6-0413-473f-a1ce-68d1616444b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CBE#1662</vt:lpstr>
      <vt:lpstr>CBE#0383</vt:lpstr>
      <vt:lpstr>CBE#0384e</vt:lpstr>
      <vt:lpstr>CBE#0384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Overholt, Amanda (US)</dc:creator>
  <cp:keywords/>
  <dc:description/>
  <cp:lastModifiedBy>Pickering, Matthew (US)</cp:lastModifiedBy>
  <cp:revision/>
  <dcterms:created xsi:type="dcterms:W3CDTF">2024-01-15T15:54:30Z</dcterms:created>
  <dcterms:modified xsi:type="dcterms:W3CDTF">2024-01-24T23:18:38Z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Version">
    <vt:lpwstr>5</vt:lpwstr>
  </property>
  <property fmtid="{D5CDD505-2E9C-101B-9397-08002B2CF9AE}" pid="3" name="AddinDataModel">
    <vt:lpwstr>0</vt:lpwstr>
  </property>
  <property fmtid="{D5CDD505-2E9C-101B-9397-08002B2CF9AE}" pid="4" name="ContentTypeId">
    <vt:lpwstr>0x010100B25A4A6247D25242A1A271769CC82756</vt:lpwstr>
  </property>
</Properties>
</file>